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440" windowWidth="15360" windowHeight="9080" activeTab="0"/>
  </bookViews>
  <sheets>
    <sheet name="AUC Calculation " sheetId="1" r:id="rId1"/>
    <sheet name="data source" sheetId="2" r:id="rId2"/>
  </sheets>
  <definedNames/>
  <calcPr fullCalcOnLoad="1"/>
</workbook>
</file>

<file path=xl/sharedStrings.xml><?xml version="1.0" encoding="utf-8"?>
<sst xmlns="http://schemas.openxmlformats.org/spreadsheetml/2006/main" count="25" uniqueCount="21">
  <si>
    <t>mg/l</t>
  </si>
  <si>
    <t>Patient Group</t>
  </si>
  <si>
    <t>Calcineurin Inhibitor</t>
  </si>
  <si>
    <t>Tacrolimus</t>
  </si>
  <si>
    <t>None</t>
  </si>
  <si>
    <t>Provtagningsdatum</t>
  </si>
  <si>
    <t>Vuxen</t>
  </si>
  <si>
    <t>Pediatrisk</t>
  </si>
  <si>
    <t>Ciklosporin A</t>
  </si>
  <si>
    <t>Patient Grupp</t>
  </si>
  <si>
    <t>Patientnamn</t>
  </si>
  <si>
    <t>Skriv in Pre-Dos (C0) PK värde</t>
  </si>
  <si>
    <t>Skriv in 30 min (C0,5) PK värde</t>
  </si>
  <si>
    <t>Skriv in 120 min (C2) PK värde</t>
  </si>
  <si>
    <t>Beräknat AUC</t>
  </si>
  <si>
    <t>Personnummer</t>
  </si>
  <si>
    <t>beräkning</t>
  </si>
  <si>
    <t>MMF mini AUC-</t>
  </si>
  <si>
    <t>mg*h/L</t>
  </si>
  <si>
    <t>µmol*h/L</t>
  </si>
  <si>
    <t>Takrolimus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</si>
</sst>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SFr.&quot;\ #,##0;&quot;SFr.&quot;\ \-#,##0"/>
    <numFmt numFmtId="167" formatCode="&quot;SFr.&quot;\ #,##0;[Red]&quot;SFr.&quot;\ \-#,##0"/>
    <numFmt numFmtId="168" formatCode="&quot;SFr.&quot;\ #,##0.00;&quot;SFr.&quot;\ \-#,##0.00"/>
    <numFmt numFmtId="169" formatCode="&quot;SFr.&quot;\ #,##0.00;[Red]&quot;SFr.&quot;\ \-#,##0.00"/>
    <numFmt numFmtId="170" formatCode="_ &quot;SFr.&quot;\ * #,##0_ ;_ &quot;SFr.&quot;\ * \-#,##0_ ;_ &quot;SFr.&quot;\ * &quot;-&quot;_ ;_ @_ "/>
    <numFmt numFmtId="171" formatCode="_ * #,##0_ ;_ * \-#,##0_ ;_ * &quot;-&quot;_ ;_ @_ "/>
    <numFmt numFmtId="172" formatCode="_ &quot;SFr.&quot;\ * #,##0.00_ ;_ &quot;SFr.&quot;\ * \-#,##0.00_ ;_ &quot;SFr.&quot;\ * &quot;-&quot;??_ ;_ @_ "/>
    <numFmt numFmtId="173" formatCode="_ * #,##0.00_ ;_ * \-#,##0.00_ ;_ * &quot;-&quot;??_ ;_ @_ "/>
    <numFmt numFmtId="174" formatCode="&quot;fl&quot;\ #,##0_-;&quot;fl&quot;\ #,##0\-"/>
    <numFmt numFmtId="175" formatCode="&quot;fl&quot;\ #,##0_-;[Red]&quot;fl&quot;\ #,##0\-"/>
    <numFmt numFmtId="176" formatCode="&quot;fl&quot;\ #,##0.00_-;&quot;fl&quot;\ #,##0.00\-"/>
    <numFmt numFmtId="177" formatCode="&quot;fl&quot;\ #,##0.00_-;[Red]&quot;fl&quot;\ #,##0.00\-"/>
    <numFmt numFmtId="178" formatCode="_-&quot;fl&quot;\ * #,##0_-;_-&quot;fl&quot;\ * #,##0\-;_-&quot;fl&quot;\ * &quot;-&quot;_-;_-@_-"/>
    <numFmt numFmtId="179" formatCode="_-* #,##0_-;_-* #,##0\-;_-* &quot;-&quot;_-;_-@_-"/>
    <numFmt numFmtId="180" formatCode="_-&quot;fl&quot;\ * #,##0.00_-;_-&quot;fl&quot;\ * #,##0.00\-;_-&quot;fl&quot;\ * &quot;-&quot;??_-;_-@_-"/>
    <numFmt numFmtId="181" formatCode="_-* #,##0.00_-;_-* #,##0.00\-;_-* &quot;-&quot;??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0.0"/>
    <numFmt numFmtId="189" formatCode="0.000000"/>
    <numFmt numFmtId="190" formatCode="0.00000"/>
    <numFmt numFmtId="191" formatCode="0.0000"/>
    <numFmt numFmtId="192" formatCode="0.000"/>
  </numFmts>
  <fonts count="44">
    <font>
      <sz val="11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12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Times New Roman"/>
      <family val="1"/>
    </font>
    <font>
      <sz val="11"/>
      <color indexed="3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theme="9" tint="-0.24997000396251678"/>
      <name val="Times New Roman"/>
      <family val="1"/>
    </font>
    <font>
      <sz val="11"/>
      <color theme="3" tint="0.799979984760284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12" borderId="0" xfId="0" applyFill="1" applyAlignment="1">
      <alignment/>
    </xf>
    <xf numFmtId="0" fontId="4" fillId="12" borderId="0" xfId="0" applyFont="1" applyFill="1" applyAlignment="1">
      <alignment/>
    </xf>
    <xf numFmtId="0" fontId="0" fillId="12" borderId="0" xfId="0" applyFill="1" applyAlignment="1">
      <alignment/>
    </xf>
    <xf numFmtId="0" fontId="0" fillId="12" borderId="0" xfId="0" applyFill="1" applyAlignment="1">
      <alignment horizontal="center"/>
    </xf>
    <xf numFmtId="0" fontId="2" fillId="12" borderId="0" xfId="0" applyFont="1" applyFill="1" applyAlignment="1">
      <alignment/>
    </xf>
    <xf numFmtId="49" fontId="0" fillId="12" borderId="0" xfId="0" applyNumberFormat="1" applyFill="1" applyAlignment="1">
      <alignment horizontal="center"/>
    </xf>
    <xf numFmtId="49" fontId="0" fillId="0" borderId="10" xfId="0" applyNumberFormat="1" applyFill="1" applyBorder="1" applyAlignment="1" applyProtection="1">
      <alignment horizontal="center"/>
      <protection locked="0"/>
    </xf>
    <xf numFmtId="188" fontId="0" fillId="0" borderId="10" xfId="0" applyNumberFormat="1" applyFill="1" applyBorder="1" applyAlignment="1" applyProtection="1">
      <alignment horizontal="center"/>
      <protection locked="0"/>
    </xf>
    <xf numFmtId="2" fontId="3" fillId="0" borderId="0" xfId="0" applyNumberFormat="1" applyFont="1" applyFill="1" applyAlignment="1" applyProtection="1">
      <alignment horizontal="center"/>
      <protection hidden="1"/>
    </xf>
    <xf numFmtId="2" fontId="42" fillId="0" borderId="0" xfId="0" applyNumberFormat="1" applyFont="1" applyFill="1" applyAlignment="1" applyProtection="1">
      <alignment horizontal="center"/>
      <protection hidden="1"/>
    </xf>
    <xf numFmtId="0" fontId="5" fillId="12" borderId="0" xfId="0" applyFont="1" applyFill="1" applyAlignment="1" applyProtection="1">
      <alignment/>
      <protection/>
    </xf>
    <xf numFmtId="0" fontId="1" fillId="12" borderId="0" xfId="0" applyFont="1" applyFill="1" applyAlignment="1" applyProtection="1">
      <alignment/>
      <protection/>
    </xf>
    <xf numFmtId="0" fontId="0" fillId="12" borderId="0" xfId="0" applyFill="1" applyAlignment="1" applyProtection="1">
      <alignment/>
      <protection/>
    </xf>
    <xf numFmtId="0" fontId="0" fillId="12" borderId="0" xfId="0" applyFill="1" applyAlignment="1" applyProtection="1">
      <alignment horizontal="center"/>
      <protection/>
    </xf>
    <xf numFmtId="0" fontId="0" fillId="12" borderId="0" xfId="0" applyFill="1" applyAlignment="1" applyProtection="1">
      <alignment horizontal="left"/>
      <protection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1" fillId="12" borderId="0" xfId="0" applyFont="1" applyFill="1" applyAlignment="1">
      <alignment/>
    </xf>
    <xf numFmtId="0" fontId="2" fillId="12" borderId="0" xfId="0" applyFont="1" applyFill="1" applyAlignment="1">
      <alignment/>
    </xf>
    <xf numFmtId="0" fontId="2" fillId="12" borderId="11" xfId="0" applyFont="1" applyFill="1" applyBorder="1" applyAlignment="1">
      <alignment/>
    </xf>
    <xf numFmtId="0" fontId="43" fillId="12" borderId="0" xfId="0" applyFont="1" applyFill="1" applyAlignment="1" applyProtection="1">
      <alignment/>
      <protection hidden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942975</xdr:colOff>
      <xdr:row>6</xdr:row>
      <xdr:rowOff>85725</xdr:rowOff>
    </xdr:to>
    <xdr:pic>
      <xdr:nvPicPr>
        <xdr:cNvPr id="1" name="Bildobjek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2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9.140625" style="4" customWidth="1"/>
    <col min="2" max="2" width="20.28125" style="4" customWidth="1"/>
    <col min="3" max="3" width="15.00390625" style="4" customWidth="1"/>
    <col min="4" max="4" width="17.57421875" style="5" customWidth="1"/>
    <col min="5" max="5" width="15.7109375" style="4" customWidth="1"/>
    <col min="6" max="16384" width="9.140625" style="4" customWidth="1"/>
  </cols>
  <sheetData>
    <row r="1" spans="1:18" ht="25.5">
      <c r="A1" s="2"/>
      <c r="B1" s="2"/>
      <c r="C1" s="2"/>
      <c r="D1" s="3"/>
      <c r="E1" s="12" t="s">
        <v>17</v>
      </c>
      <c r="F1" s="13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20.25">
      <c r="A2" s="2"/>
      <c r="B2" s="2"/>
      <c r="C2" s="2"/>
      <c r="E2" s="12" t="s">
        <v>16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5">
      <c r="A3" s="2"/>
      <c r="B3" s="2"/>
      <c r="C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5:18" ht="15"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5:18" ht="15"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5:18" ht="15"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5:18" ht="15"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2:18" ht="15">
      <c r="B8" s="6" t="s">
        <v>10</v>
      </c>
      <c r="D8" s="8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5">
      <c r="B9" s="6" t="s">
        <v>15</v>
      </c>
      <c r="D9" s="8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2:18" ht="15">
      <c r="B10" s="6" t="s">
        <v>5</v>
      </c>
      <c r="D10" s="17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2:18" ht="15">
      <c r="B11" s="6"/>
      <c r="D11" s="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5:18" ht="13.5"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2:18" ht="15">
      <c r="B13" s="6" t="s">
        <v>9</v>
      </c>
      <c r="D13" s="8" t="s">
        <v>6</v>
      </c>
      <c r="E13" s="15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4:18" ht="13.5">
      <c r="D14" s="7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8" ht="15">
      <c r="B15" s="19" t="s">
        <v>2</v>
      </c>
      <c r="C15" s="19"/>
      <c r="D15" s="8" t="s">
        <v>20</v>
      </c>
      <c r="E15" s="15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2:18" ht="13.5">
      <c r="B16" s="2"/>
      <c r="C16" s="2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3:18" ht="13.5">
      <c r="C17" s="21" t="str">
        <f>CONCATENATE(D13,D15)</f>
        <v>VuxenTakrolimus</v>
      </c>
      <c r="D17" s="21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5:18" ht="13.5"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2:18" ht="15">
      <c r="B19" s="19" t="s">
        <v>11</v>
      </c>
      <c r="C19" s="20"/>
      <c r="D19" s="9"/>
      <c r="E19" s="16" t="s">
        <v>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5:18" ht="13.5">
      <c r="E20" s="1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8" ht="15">
      <c r="B21" s="19" t="s">
        <v>12</v>
      </c>
      <c r="C21" s="20"/>
      <c r="D21" s="9"/>
      <c r="E21" s="16" t="s">
        <v>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5:18" ht="13.5"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2:18" ht="15">
      <c r="B23" s="19" t="s">
        <v>13</v>
      </c>
      <c r="C23" s="20"/>
      <c r="D23" s="9"/>
      <c r="E23" s="16" t="s">
        <v>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5:18" ht="13.5"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5:18" ht="13.5"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5:18" ht="13.5"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2:18" ht="15">
      <c r="B27" s="6" t="s">
        <v>14</v>
      </c>
      <c r="D27" s="10">
        <f>IF(C17="VuxenCiklosporin",(11.34+(3.1*D19)+(1.102*D21)+(1.909*D23)),IF(C17="PediatriskCiklosporin",(18.609+(4.309*D19)+(0.536*D21)+(2.148*D23)),IF(C17="VuxenTakrolimus",(7.75+(6.49*D19)+(0.76*D21)+(2.43*D23)),IF(C17="PediatriskTakrolimus",(10.01391+(3.94791*D19)+(3.24253*D21)+(1.0108*D23)),IF(C17="VuxenIngen",(7.75+(6.49*D19)+(0.76*D21)+(2.43*D23)),IF(C17="PediatriskIngen",(10.01391+(3.94791*D19)+(3.24253*D21)+(1.0108*D23))))))))</f>
        <v>7.75</v>
      </c>
      <c r="E27" s="14" t="s">
        <v>18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5:18" ht="13.5"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4:18" ht="13.5">
      <c r="D29" s="11">
        <f>D27*3.125</f>
        <v>24.21875</v>
      </c>
      <c r="E29" s="14" t="s">
        <v>19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2" ht="13.5">
      <c r="B32" s="18"/>
    </row>
  </sheetData>
  <sheetProtection password="CD9A" sheet="1" objects="1" scenarios="1"/>
  <mergeCells count="5">
    <mergeCell ref="B15:C15"/>
    <mergeCell ref="B23:C23"/>
    <mergeCell ref="B21:C21"/>
    <mergeCell ref="B19:C19"/>
    <mergeCell ref="C17:D17"/>
  </mergeCells>
  <dataValidations count="2">
    <dataValidation type="list" allowBlank="1" showInputMessage="1" showErrorMessage="1" promptTitle="CNI Selection" prompt="Pick the Calcineurin Inhibitor (CNI) that this patient is taking.  If no CNI is being taken at this visit please select None and do not leave the field blank.&#10;&#10;(Click anywhere on screen for this message to go away)" sqref="D15">
      <formula1>"Ciklosporin,Takrolimus,Ingen"</formula1>
    </dataValidation>
    <dataValidation type="list" allowBlank="1" showInputMessage="1" showErrorMessage="1" promptTitle="Patient Group" prompt="Click on the arrow to pick the group for your patient" sqref="D13">
      <formula1>"Vuxen,Pediatrisk"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4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4.00390625" style="0" bestFit="1" customWidth="1"/>
    <col min="2" max="2" width="20.421875" style="0" bestFit="1" customWidth="1"/>
  </cols>
  <sheetData>
    <row r="1" spans="1:2" s="1" customFormat="1" ht="13.5">
      <c r="A1" s="1" t="s">
        <v>1</v>
      </c>
      <c r="B1" s="1" t="s">
        <v>2</v>
      </c>
    </row>
    <row r="2" spans="1:2" ht="13.5">
      <c r="A2" t="s">
        <v>6</v>
      </c>
      <c r="B2" t="s">
        <v>8</v>
      </c>
    </row>
    <row r="3" spans="1:2" ht="13.5">
      <c r="A3" t="s">
        <v>7</v>
      </c>
      <c r="B3" t="s">
        <v>3</v>
      </c>
    </row>
    <row r="4" ht="13.5">
      <c r="B4" t="s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Quintiles (UK)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Quarm</dc:creator>
  <cp:keywords/>
  <dc:description/>
  <cp:lastModifiedBy>Paul Clara</cp:lastModifiedBy>
  <cp:lastPrinted>2008-03-17T15:17:03Z</cp:lastPrinted>
  <dcterms:created xsi:type="dcterms:W3CDTF">2003-03-20T17:46:02Z</dcterms:created>
  <dcterms:modified xsi:type="dcterms:W3CDTF">2021-03-16T12:46:40Z</dcterms:modified>
  <cp:category/>
  <cp:version/>
  <cp:contentType/>
  <cp:contentStatus/>
</cp:coreProperties>
</file>