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vd för Hälso- och sjukvård\Enh Uppdragsstyr\Vårdområden\Psykiska sjukdomar\Psykoterapi\FFU\FFU 2024\Väntetidsrapp\"/>
    </mc:Choice>
  </mc:AlternateContent>
  <xr:revisionPtr revIDLastSave="0" documentId="8_{B46FE019-8FB7-4FD0-BD06-E2DA5DBE135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ll" sheetId="1" r:id="rId1"/>
    <sheet name="Beräkningar" sheetId="3" state="hidden" r:id="rId2"/>
    <sheet name="Kontroll" sheetId="2" state="hidden" r:id="rId3"/>
  </sheets>
  <definedNames>
    <definedName name="Startdatum">Mall!$D$29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3" i="1" l="1"/>
  <c r="U34" i="1"/>
  <c r="U35" i="1"/>
  <c r="U36" i="1"/>
  <c r="U37" i="1"/>
  <c r="B9" i="3"/>
  <c r="B80" i="3" s="1"/>
  <c r="B6" i="3"/>
  <c r="B32" i="3" s="1"/>
  <c r="B7" i="3"/>
  <c r="B48" i="3" s="1"/>
  <c r="B8" i="3"/>
  <c r="B64" i="3" s="1"/>
  <c r="B5" i="3"/>
  <c r="B16" i="3" s="1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Q5" i="3"/>
  <c r="Q18" i="3" s="1"/>
  <c r="P5" i="3"/>
  <c r="O5" i="3"/>
  <c r="N5" i="3"/>
  <c r="M5" i="3"/>
  <c r="L5" i="3"/>
  <c r="K5" i="3"/>
  <c r="K18" i="3" s="1"/>
  <c r="J5" i="3"/>
  <c r="I5" i="3"/>
  <c r="I18" i="3" s="1"/>
  <c r="H5" i="3"/>
  <c r="G5" i="3"/>
  <c r="F5" i="3"/>
  <c r="E5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Q9" i="3"/>
  <c r="Q81" i="3" s="1"/>
  <c r="P9" i="3"/>
  <c r="P81" i="3" s="1"/>
  <c r="O9" i="3"/>
  <c r="O81" i="3" s="1"/>
  <c r="N9" i="3"/>
  <c r="M9" i="3"/>
  <c r="M89" i="3" s="1"/>
  <c r="L9" i="3"/>
  <c r="L82" i="3" s="1"/>
  <c r="K9" i="3"/>
  <c r="K81" i="3" s="1"/>
  <c r="J9" i="3"/>
  <c r="I9" i="3"/>
  <c r="I81" i="3" s="1"/>
  <c r="H9" i="3"/>
  <c r="H81" i="3" s="1"/>
  <c r="G9" i="3"/>
  <c r="G81" i="3" s="1"/>
  <c r="F9" i="3"/>
  <c r="Q8" i="3"/>
  <c r="Q71" i="3" s="1"/>
  <c r="P8" i="3"/>
  <c r="P70" i="3" s="1"/>
  <c r="O8" i="3"/>
  <c r="N8" i="3"/>
  <c r="M8" i="3"/>
  <c r="L8" i="3"/>
  <c r="K8" i="3"/>
  <c r="J8" i="3"/>
  <c r="I8" i="3"/>
  <c r="H8" i="3"/>
  <c r="G8" i="3"/>
  <c r="F8" i="3"/>
  <c r="Q7" i="3"/>
  <c r="P7" i="3"/>
  <c r="P57" i="3" s="1"/>
  <c r="O7" i="3"/>
  <c r="O57" i="3" s="1"/>
  <c r="N7" i="3"/>
  <c r="M7" i="3"/>
  <c r="L7" i="3"/>
  <c r="L56" i="3" s="1"/>
  <c r="K7" i="3"/>
  <c r="J7" i="3"/>
  <c r="I7" i="3"/>
  <c r="H7" i="3"/>
  <c r="G7" i="3"/>
  <c r="F7" i="3"/>
  <c r="Q6" i="3"/>
  <c r="Q40" i="3" s="1"/>
  <c r="P6" i="3"/>
  <c r="P39" i="3" s="1"/>
  <c r="O6" i="3"/>
  <c r="O38" i="3" s="1"/>
  <c r="N6" i="3"/>
  <c r="M6" i="3"/>
  <c r="L6" i="3"/>
  <c r="L34" i="3" s="1"/>
  <c r="K6" i="3"/>
  <c r="J6" i="3"/>
  <c r="J35" i="3" s="1"/>
  <c r="I6" i="3"/>
  <c r="I35" i="3" s="1"/>
  <c r="H6" i="3"/>
  <c r="H36" i="3" s="1"/>
  <c r="G6" i="3"/>
  <c r="F6" i="3"/>
  <c r="E7" i="3"/>
  <c r="E8" i="3"/>
  <c r="E9" i="3"/>
  <c r="E6" i="3"/>
  <c r="B6" i="2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J18" i="3" l="1"/>
  <c r="K67" i="3"/>
  <c r="N38" i="3"/>
  <c r="J67" i="3"/>
  <c r="N81" i="3"/>
  <c r="J83" i="3"/>
  <c r="L20" i="3"/>
  <c r="N57" i="3"/>
  <c r="F49" i="3"/>
  <c r="M56" i="3"/>
  <c r="I68" i="3"/>
  <c r="F81" i="3"/>
  <c r="H68" i="3"/>
  <c r="E33" i="3"/>
  <c r="E81" i="3"/>
  <c r="E65" i="3"/>
  <c r="H50" i="3"/>
  <c r="L65" i="3"/>
  <c r="Q69" i="3"/>
  <c r="E49" i="3"/>
  <c r="M33" i="3"/>
  <c r="I53" i="3"/>
  <c r="Q59" i="3"/>
  <c r="M65" i="3"/>
  <c r="K38" i="3"/>
  <c r="F33" i="3"/>
  <c r="J54" i="3"/>
  <c r="F66" i="3"/>
  <c r="N73" i="3"/>
  <c r="G50" i="3"/>
  <c r="G35" i="3"/>
  <c r="K55" i="3"/>
  <c r="G67" i="3"/>
  <c r="O75" i="3"/>
  <c r="Q41" i="3"/>
  <c r="Q65" i="3"/>
  <c r="Q42" i="3"/>
  <c r="M84" i="3"/>
  <c r="I66" i="3"/>
  <c r="L67" i="3"/>
  <c r="K69" i="3"/>
  <c r="Q33" i="3"/>
  <c r="L69" i="3"/>
  <c r="Q73" i="3"/>
  <c r="Q34" i="3"/>
  <c r="Q66" i="3"/>
  <c r="L72" i="3"/>
  <c r="L68" i="3"/>
  <c r="Q43" i="3"/>
  <c r="M68" i="3"/>
  <c r="N74" i="3"/>
  <c r="N72" i="3"/>
  <c r="I65" i="3"/>
  <c r="I69" i="3"/>
  <c r="Q50" i="3"/>
  <c r="M53" i="3"/>
  <c r="M54" i="3"/>
  <c r="P56" i="3"/>
  <c r="O58" i="3"/>
  <c r="P51" i="3"/>
  <c r="J49" i="3"/>
  <c r="Q56" i="3"/>
  <c r="I51" i="3"/>
  <c r="Q51" i="3"/>
  <c r="M49" i="3"/>
  <c r="Q57" i="3"/>
  <c r="I50" i="3"/>
  <c r="P60" i="3"/>
  <c r="K50" i="3"/>
  <c r="Q61" i="3"/>
  <c r="S61" i="3" s="1"/>
  <c r="K35" i="3"/>
  <c r="M35" i="3"/>
  <c r="K36" i="3"/>
  <c r="K33" i="3"/>
  <c r="I33" i="3"/>
  <c r="L36" i="3"/>
  <c r="F34" i="3"/>
  <c r="K39" i="3"/>
  <c r="M34" i="3"/>
  <c r="I34" i="3"/>
  <c r="Q39" i="3"/>
  <c r="N34" i="3"/>
  <c r="M41" i="3"/>
  <c r="I36" i="3"/>
  <c r="Q36" i="3"/>
  <c r="P37" i="3"/>
  <c r="P38" i="3"/>
  <c r="N41" i="3"/>
  <c r="O43" i="3"/>
  <c r="K49" i="3"/>
  <c r="F65" i="3"/>
  <c r="N65" i="3"/>
  <c r="N83" i="3"/>
  <c r="L87" i="3"/>
  <c r="G66" i="3"/>
  <c r="O66" i="3"/>
  <c r="J68" i="3"/>
  <c r="Q70" i="3"/>
  <c r="O73" i="3"/>
  <c r="P75" i="3"/>
  <c r="N51" i="3"/>
  <c r="L52" i="3"/>
  <c r="K53" i="3"/>
  <c r="K54" i="3"/>
  <c r="L55" i="3"/>
  <c r="N56" i="3"/>
  <c r="J33" i="3"/>
  <c r="G34" i="3"/>
  <c r="O34" i="3"/>
  <c r="L35" i="3"/>
  <c r="J36" i="3"/>
  <c r="I37" i="3"/>
  <c r="Q37" i="3"/>
  <c r="Q38" i="3"/>
  <c r="L40" i="3"/>
  <c r="O41" i="3"/>
  <c r="P43" i="3"/>
  <c r="L49" i="3"/>
  <c r="G65" i="3"/>
  <c r="O65" i="3"/>
  <c r="O83" i="3"/>
  <c r="M87" i="3"/>
  <c r="H66" i="3"/>
  <c r="P66" i="3"/>
  <c r="M67" i="3"/>
  <c r="K68" i="3"/>
  <c r="J69" i="3"/>
  <c r="J70" i="3"/>
  <c r="K71" i="3"/>
  <c r="M72" i="3"/>
  <c r="P73" i="3"/>
  <c r="Q75" i="3"/>
  <c r="J50" i="3"/>
  <c r="G51" i="3"/>
  <c r="O51" i="3"/>
  <c r="M52" i="3"/>
  <c r="L53" i="3"/>
  <c r="L54" i="3"/>
  <c r="M55" i="3"/>
  <c r="O56" i="3"/>
  <c r="N58" i="3"/>
  <c r="Q60" i="3"/>
  <c r="H34" i="3"/>
  <c r="J38" i="3"/>
  <c r="H65" i="3"/>
  <c r="N88" i="3"/>
  <c r="N67" i="3"/>
  <c r="K70" i="3"/>
  <c r="H51" i="3"/>
  <c r="N52" i="3"/>
  <c r="N55" i="3"/>
  <c r="H33" i="3"/>
  <c r="N35" i="3"/>
  <c r="K37" i="3"/>
  <c r="N40" i="3"/>
  <c r="O88" i="3"/>
  <c r="O67" i="3"/>
  <c r="M71" i="3"/>
  <c r="L50" i="3"/>
  <c r="O52" i="3"/>
  <c r="N54" i="3"/>
  <c r="O55" i="3"/>
  <c r="P58" i="3"/>
  <c r="M20" i="3"/>
  <c r="O33" i="3"/>
  <c r="G33" i="3"/>
  <c r="J34" i="3"/>
  <c r="O35" i="3"/>
  <c r="M36" i="3"/>
  <c r="L37" i="3"/>
  <c r="L38" i="3"/>
  <c r="M39" i="3"/>
  <c r="O40" i="3"/>
  <c r="N42" i="3"/>
  <c r="Q44" i="3"/>
  <c r="G49" i="3"/>
  <c r="O49" i="3"/>
  <c r="J65" i="3"/>
  <c r="K85" i="3"/>
  <c r="Q89" i="3"/>
  <c r="K66" i="3"/>
  <c r="H67" i="3"/>
  <c r="P67" i="3"/>
  <c r="N68" i="3"/>
  <c r="M69" i="3"/>
  <c r="M70" i="3"/>
  <c r="N71" i="3"/>
  <c r="P72" i="3"/>
  <c r="O74" i="3"/>
  <c r="Q77" i="3"/>
  <c r="S77" i="3" s="1"/>
  <c r="M50" i="3"/>
  <c r="J51" i="3"/>
  <c r="H52" i="3"/>
  <c r="P52" i="3"/>
  <c r="O53" i="3"/>
  <c r="O54" i="3"/>
  <c r="P55" i="3"/>
  <c r="M57" i="3"/>
  <c r="Q58" i="3"/>
  <c r="P34" i="3"/>
  <c r="J37" i="3"/>
  <c r="M40" i="3"/>
  <c r="P41" i="3"/>
  <c r="P65" i="3"/>
  <c r="L71" i="3"/>
  <c r="P76" i="3"/>
  <c r="L39" i="3"/>
  <c r="N49" i="3"/>
  <c r="J66" i="3"/>
  <c r="L70" i="3"/>
  <c r="O72" i="3"/>
  <c r="Q76" i="3"/>
  <c r="N53" i="3"/>
  <c r="N24" i="3"/>
  <c r="N33" i="3"/>
  <c r="K34" i="3"/>
  <c r="H35" i="3"/>
  <c r="P35" i="3"/>
  <c r="N36" i="3"/>
  <c r="M37" i="3"/>
  <c r="M38" i="3"/>
  <c r="N39" i="3"/>
  <c r="P40" i="3"/>
  <c r="O42" i="3"/>
  <c r="Q45" i="3"/>
  <c r="S45" i="3" s="1"/>
  <c r="H49" i="3"/>
  <c r="P49" i="3"/>
  <c r="K65" i="3"/>
  <c r="I82" i="3"/>
  <c r="L85" i="3"/>
  <c r="N90" i="3"/>
  <c r="L66" i="3"/>
  <c r="I67" i="3"/>
  <c r="Q67" i="3"/>
  <c r="O68" i="3"/>
  <c r="N69" i="3"/>
  <c r="N70" i="3"/>
  <c r="O71" i="3"/>
  <c r="Q72" i="3"/>
  <c r="P74" i="3"/>
  <c r="F50" i="3"/>
  <c r="N50" i="3"/>
  <c r="K51" i="3"/>
  <c r="I52" i="3"/>
  <c r="Q52" i="3"/>
  <c r="P53" i="3"/>
  <c r="P54" i="3"/>
  <c r="Q55" i="3"/>
  <c r="O59" i="3"/>
  <c r="L84" i="3"/>
  <c r="P33" i="3"/>
  <c r="P44" i="3"/>
  <c r="G18" i="3"/>
  <c r="O18" i="3"/>
  <c r="Q35" i="3"/>
  <c r="O36" i="3"/>
  <c r="N37" i="3"/>
  <c r="O39" i="3"/>
  <c r="P42" i="3"/>
  <c r="I49" i="3"/>
  <c r="Q49" i="3"/>
  <c r="Q82" i="3"/>
  <c r="K86" i="3"/>
  <c r="P92" i="3"/>
  <c r="M66" i="3"/>
  <c r="P68" i="3"/>
  <c r="O69" i="3"/>
  <c r="O70" i="3"/>
  <c r="P71" i="3"/>
  <c r="M73" i="3"/>
  <c r="Q74" i="3"/>
  <c r="O50" i="3"/>
  <c r="L51" i="3"/>
  <c r="J52" i="3"/>
  <c r="Q53" i="3"/>
  <c r="Q54" i="3"/>
  <c r="P59" i="3"/>
  <c r="H18" i="3"/>
  <c r="P18" i="3"/>
  <c r="L18" i="3"/>
  <c r="L33" i="3"/>
  <c r="P36" i="3"/>
  <c r="O37" i="3"/>
  <c r="G83" i="3"/>
  <c r="L86" i="3"/>
  <c r="N66" i="3"/>
  <c r="Q68" i="3"/>
  <c r="P69" i="3"/>
  <c r="P50" i="3"/>
  <c r="M51" i="3"/>
  <c r="K52" i="3"/>
  <c r="J53" i="3"/>
  <c r="J82" i="3"/>
  <c r="G82" i="3"/>
  <c r="O82" i="3"/>
  <c r="L83" i="3"/>
  <c r="J84" i="3"/>
  <c r="I85" i="3"/>
  <c r="Q85" i="3"/>
  <c r="Q86" i="3"/>
  <c r="L88" i="3"/>
  <c r="O89" i="3"/>
  <c r="P91" i="3"/>
  <c r="H82" i="3"/>
  <c r="P82" i="3"/>
  <c r="M83" i="3"/>
  <c r="K84" i="3"/>
  <c r="J85" i="3"/>
  <c r="J86" i="3"/>
  <c r="K87" i="3"/>
  <c r="M88" i="3"/>
  <c r="P89" i="3"/>
  <c r="Q91" i="3"/>
  <c r="J81" i="3"/>
  <c r="K82" i="3"/>
  <c r="H83" i="3"/>
  <c r="P83" i="3"/>
  <c r="N84" i="3"/>
  <c r="M85" i="3"/>
  <c r="M86" i="3"/>
  <c r="N87" i="3"/>
  <c r="P88" i="3"/>
  <c r="O90" i="3"/>
  <c r="Q93" i="3"/>
  <c r="S93" i="3" s="1"/>
  <c r="L81" i="3"/>
  <c r="I83" i="3"/>
  <c r="Q83" i="3"/>
  <c r="O84" i="3"/>
  <c r="N85" i="3"/>
  <c r="N86" i="3"/>
  <c r="O87" i="3"/>
  <c r="Q88" i="3"/>
  <c r="P90" i="3"/>
  <c r="Q92" i="3"/>
  <c r="M81" i="3"/>
  <c r="M82" i="3"/>
  <c r="H84" i="3"/>
  <c r="P84" i="3"/>
  <c r="O85" i="3"/>
  <c r="O86" i="3"/>
  <c r="P87" i="3"/>
  <c r="Q90" i="3"/>
  <c r="F82" i="3"/>
  <c r="N82" i="3"/>
  <c r="K83" i="3"/>
  <c r="I84" i="3"/>
  <c r="Q84" i="3"/>
  <c r="P85" i="3"/>
  <c r="P86" i="3"/>
  <c r="Q87" i="3"/>
  <c r="N89" i="3"/>
  <c r="O91" i="3"/>
  <c r="I20" i="3"/>
  <c r="K21" i="3"/>
  <c r="L22" i="3"/>
  <c r="L23" i="3"/>
  <c r="N18" i="3"/>
  <c r="Q25" i="3"/>
  <c r="O27" i="3"/>
  <c r="N19" i="3"/>
  <c r="Q20" i="3"/>
  <c r="F18" i="3"/>
  <c r="P19" i="3"/>
  <c r="H19" i="3"/>
  <c r="K20" i="3"/>
  <c r="M21" i="3"/>
  <c r="N22" i="3"/>
  <c r="N23" i="3"/>
  <c r="M24" i="3"/>
  <c r="P26" i="3"/>
  <c r="O19" i="3"/>
  <c r="H20" i="3"/>
  <c r="J20" i="3"/>
  <c r="L21" i="3"/>
  <c r="M22" i="3"/>
  <c r="M23" i="3"/>
  <c r="M25" i="3"/>
  <c r="O26" i="3"/>
  <c r="M19" i="3"/>
  <c r="P20" i="3"/>
  <c r="I21" i="3"/>
  <c r="J21" i="3"/>
  <c r="K22" i="3"/>
  <c r="L24" i="3"/>
  <c r="P25" i="3"/>
  <c r="Q27" i="3"/>
  <c r="L19" i="3"/>
  <c r="O20" i="3"/>
  <c r="Q21" i="3"/>
  <c r="J22" i="3"/>
  <c r="K23" i="3"/>
  <c r="Q24" i="3"/>
  <c r="O25" i="3"/>
  <c r="P27" i="3"/>
  <c r="K19" i="3"/>
  <c r="N20" i="3"/>
  <c r="P21" i="3"/>
  <c r="Q22" i="3"/>
  <c r="Q23" i="3"/>
  <c r="P24" i="3"/>
  <c r="N25" i="3"/>
  <c r="P28" i="3"/>
  <c r="G19" i="3"/>
  <c r="J19" i="3"/>
  <c r="O21" i="3"/>
  <c r="P22" i="3"/>
  <c r="P23" i="3"/>
  <c r="O24" i="3"/>
  <c r="N26" i="3"/>
  <c r="Q28" i="3"/>
  <c r="M18" i="3"/>
  <c r="Q19" i="3"/>
  <c r="I19" i="3"/>
  <c r="N21" i="3"/>
  <c r="O22" i="3"/>
  <c r="O23" i="3"/>
  <c r="Q26" i="3"/>
  <c r="Q29" i="3"/>
  <c r="S29" i="3" s="1"/>
  <c r="E17" i="3"/>
  <c r="M17" i="3"/>
  <c r="G17" i="3"/>
  <c r="O17" i="3"/>
  <c r="P17" i="3"/>
  <c r="I17" i="3"/>
  <c r="Q17" i="3"/>
  <c r="H17" i="3"/>
  <c r="J17" i="3"/>
  <c r="K17" i="3"/>
  <c r="L17" i="3"/>
  <c r="F17" i="3"/>
  <c r="N17" i="3"/>
  <c r="S75" i="3" l="1"/>
  <c r="S59" i="3"/>
  <c r="S76" i="3"/>
  <c r="S60" i="3"/>
  <c r="S70" i="3"/>
  <c r="S37" i="3"/>
  <c r="S27" i="3"/>
  <c r="S86" i="3"/>
  <c r="S72" i="3"/>
  <c r="S73" i="3"/>
  <c r="S23" i="3"/>
  <c r="S91" i="3"/>
  <c r="S35" i="3"/>
  <c r="S69" i="3"/>
  <c r="S71" i="3"/>
  <c r="S68" i="3"/>
  <c r="S43" i="3"/>
  <c r="S65" i="3"/>
  <c r="S82" i="3"/>
  <c r="S89" i="3"/>
  <c r="S81" i="3"/>
  <c r="S57" i="3"/>
  <c r="S67" i="3"/>
  <c r="S58" i="3"/>
  <c r="S66" i="3"/>
  <c r="S84" i="3"/>
  <c r="S39" i="3"/>
  <c r="S34" i="3"/>
  <c r="S56" i="3"/>
  <c r="S38" i="3"/>
  <c r="S33" i="3"/>
  <c r="S36" i="3"/>
  <c r="S40" i="3"/>
  <c r="S55" i="3"/>
  <c r="S85" i="3"/>
  <c r="S50" i="3"/>
  <c r="S54" i="3"/>
  <c r="S41" i="3"/>
  <c r="S22" i="3"/>
  <c r="S92" i="3"/>
  <c r="S49" i="3"/>
  <c r="S42" i="3"/>
  <c r="S51" i="3"/>
  <c r="S26" i="3"/>
  <c r="S53" i="3"/>
  <c r="S74" i="3"/>
  <c r="S24" i="3"/>
  <c r="S44" i="3"/>
  <c r="S52" i="3"/>
  <c r="S87" i="3"/>
  <c r="S83" i="3"/>
  <c r="S90" i="3"/>
  <c r="S88" i="3"/>
  <c r="S25" i="3"/>
  <c r="S21" i="3"/>
  <c r="S20" i="3"/>
  <c r="S17" i="3"/>
  <c r="S19" i="3"/>
  <c r="S28" i="3"/>
  <c r="S18" i="3"/>
  <c r="T8" i="3" l="1"/>
  <c r="S8" i="3" s="1"/>
  <c r="S36" i="1" s="1"/>
  <c r="T6" i="3"/>
  <c r="S6" i="3" s="1"/>
  <c r="S34" i="1" s="1"/>
  <c r="T9" i="3"/>
  <c r="S9" i="3" s="1"/>
  <c r="S37" i="1" s="1"/>
  <c r="T7" i="3"/>
  <c r="T5" i="3"/>
  <c r="T36" i="1" l="1"/>
  <c r="T34" i="1"/>
  <c r="T37" i="1"/>
  <c r="T35" i="1"/>
  <c r="S7" i="3"/>
  <c r="S35" i="1" s="1"/>
  <c r="T33" i="1"/>
  <c r="S5" i="3"/>
  <c r="S33" i="1" s="1"/>
</calcChain>
</file>

<file path=xl/sharedStrings.xml><?xml version="1.0" encoding="utf-8"?>
<sst xmlns="http://schemas.openxmlformats.org/spreadsheetml/2006/main" count="126" uniqueCount="67">
  <si>
    <t>1. Ledig kapacitet</t>
  </si>
  <si>
    <t>Ja/Nej</t>
  </si>
  <si>
    <t>2. Aktuellt väntetidsläge</t>
  </si>
  <si>
    <t>Uppskattad väntetid vid inkommande av ny vårdbegäran till er vårdenhet.</t>
  </si>
  <si>
    <t>Vecka</t>
  </si>
  <si>
    <t>Väntetid</t>
  </si>
  <si>
    <t>Lediga tider</t>
  </si>
  <si>
    <t>Idag</t>
  </si>
  <si>
    <t>Måndagar</t>
  </si>
  <si>
    <t>Standardplan</t>
  </si>
  <si>
    <t>Standardplan nya patienter</t>
  </si>
  <si>
    <t>Vecka 1</t>
  </si>
  <si>
    <t>Vecka 2</t>
  </si>
  <si>
    <t>Vecka 3</t>
  </si>
  <si>
    <t>Vecka 4</t>
  </si>
  <si>
    <t>Vecka 5</t>
  </si>
  <si>
    <t>Vecka 6</t>
  </si>
  <si>
    <t>Vecka 7</t>
  </si>
  <si>
    <t>Vecka 8</t>
  </si>
  <si>
    <t>Vecka 9</t>
  </si>
  <si>
    <t>Vecka 10</t>
  </si>
  <si>
    <t>Vecka 11</t>
  </si>
  <si>
    <t>Vecka 12</t>
  </si>
  <si>
    <t>Antal besök</t>
  </si>
  <si>
    <t>Utrymme nya patienter</t>
  </si>
  <si>
    <t>Från vecka</t>
  </si>
  <si>
    <t>Behandlare 1</t>
  </si>
  <si>
    <t>Behandlare 2</t>
  </si>
  <si>
    <t>Behandlare 3</t>
  </si>
  <si>
    <t>Behandlare 4</t>
  </si>
  <si>
    <t>Behandlare 5</t>
  </si>
  <si>
    <t>KBT</t>
  </si>
  <si>
    <t>Veckor</t>
  </si>
  <si>
    <t>Denna mall är ett stöd för att rapportera ledig kapacitet och aktuellt väntetidsläge.</t>
  </si>
  <si>
    <t>Signe (skane.se)</t>
  </si>
  <si>
    <t>Rapportering ska göras löpande i Signe-RS</t>
  </si>
  <si>
    <t>1. Standardplan nya patienter</t>
  </si>
  <si>
    <t>2. Lediga luckor per behandlare</t>
  </si>
  <si>
    <t>Beräkningar</t>
  </si>
  <si>
    <t>På denna flik sker beräkningar för fliken Mall. Rör ej!</t>
  </si>
  <si>
    <t>1 vecka</t>
  </si>
  <si>
    <t>3 veckor</t>
  </si>
  <si>
    <t>2 veckor</t>
  </si>
  <si>
    <t>4 veckor</t>
  </si>
  <si>
    <t>5 veckor</t>
  </si>
  <si>
    <t>6 veckor</t>
  </si>
  <si>
    <t>7 veckor</t>
  </si>
  <si>
    <t>8 veckor</t>
  </si>
  <si>
    <t>9 veckor</t>
  </si>
  <si>
    <t>10 veckor</t>
  </si>
  <si>
    <t>11 veckor</t>
  </si>
  <si>
    <t>12 veckor</t>
  </si>
  <si>
    <t>13 veckor</t>
  </si>
  <si>
    <t>Antal minus</t>
  </si>
  <si>
    <t>Fyll endast i vita rutor med svart kant.</t>
  </si>
  <si>
    <t xml:space="preserve">Rutor i blått eller grått är formler och bör inte ändras. </t>
  </si>
  <si>
    <t>Behandlingsform (välj i dropdown)</t>
  </si>
  <si>
    <t xml:space="preserve">Ange nedan minimum antal lediga tider som krävs för att ni ska ta emot en ny patient. </t>
  </si>
  <si>
    <t xml:space="preserve">Uppgifter som ska rapporteras: </t>
  </si>
  <si>
    <t>Ledig kapacitet</t>
  </si>
  <si>
    <t>Aktuellt väntetidsläge uttryckt i veckor</t>
  </si>
  <si>
    <t>Stöd vid beräkning av väntetid inom vårdval psykoterapi</t>
  </si>
  <si>
    <t xml:space="preserve">Normalt är detta den föreslagna frekvens som en ny patient behöver träffa sin behandlare de första 12 veckorna. </t>
  </si>
  <si>
    <t xml:space="preserve">Användandet av denna mall är frivilligt, men rapportering av väntetid är från årsskiftet 2024 obligatoriskt. </t>
  </si>
  <si>
    <t>I tabellen nedan anges det antal lediga luckor som respektive behandlare har.</t>
  </si>
  <si>
    <r>
      <t>Start</t>
    </r>
    <r>
      <rPr>
        <b/>
        <sz val="11"/>
        <rFont val="Calibri"/>
        <family val="2"/>
        <scheme val="minor"/>
      </rPr>
      <t xml:space="preserve"> vecka (ange datum i ÅÅÅÅ-MM-DD</t>
    </r>
    <r>
      <rPr>
        <b/>
        <sz val="11"/>
        <color theme="1"/>
        <rFont val="Calibri"/>
        <family val="2"/>
        <scheme val="minor"/>
      </rPr>
      <t>)</t>
    </r>
  </si>
  <si>
    <r>
      <t xml:space="preserve">Kapacitet att ta emot patienter från </t>
    </r>
    <r>
      <rPr>
        <i/>
        <sz val="11"/>
        <rFont val="Calibri"/>
        <family val="2"/>
        <scheme val="minor"/>
      </rPr>
      <t>remitterande vårdgivare. Ledig kap</t>
    </r>
    <r>
      <rPr>
        <i/>
        <sz val="11"/>
        <color theme="1"/>
        <rFont val="Calibri"/>
        <family val="2"/>
        <scheme val="minor"/>
      </rPr>
      <t>acitet inom 30 dagar.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</si>
</sst>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118"/>
      <name val="Nunito Sans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11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0" fillId="3" borderId="0" xfId="0" applyFill="1"/>
    <xf numFmtId="0" fontId="2" fillId="3" borderId="0" xfId="0" applyFont="1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4" fontId="2" fillId="0" borderId="0" xfId="0" applyNumberFormat="1" applyFont="1"/>
    <xf numFmtId="0" fontId="5" fillId="0" borderId="0" xfId="0" applyFont="1"/>
    <xf numFmtId="0" fontId="6" fillId="3" borderId="0" xfId="0" applyFont="1" applyFill="1"/>
    <xf numFmtId="0" fontId="7" fillId="0" borderId="0" xfId="0" applyFont="1"/>
    <xf numFmtId="0" fontId="2" fillId="3" borderId="0" xfId="0" applyFont="1" applyFill="1" applyAlignment="1">
      <alignment wrapText="1"/>
    </xf>
    <xf numFmtId="0" fontId="8" fillId="3" borderId="0" xfId="0" applyFont="1" applyFill="1"/>
    <xf numFmtId="0" fontId="9" fillId="0" borderId="0" xfId="0" applyFont="1"/>
    <xf numFmtId="0" fontId="0" fillId="3" borderId="12" xfId="0" applyFill="1" applyBorder="1"/>
    <xf numFmtId="0" fontId="0" fillId="3" borderId="13" xfId="0" applyFill="1" applyBorder="1"/>
    <xf numFmtId="0" fontId="0" fillId="0" borderId="14" xfId="0" applyBorder="1"/>
    <xf numFmtId="0" fontId="2" fillId="3" borderId="15" xfId="0" applyFont="1" applyFill="1" applyBorder="1"/>
    <xf numFmtId="0" fontId="2" fillId="3" borderId="16" xfId="0" applyFont="1" applyFill="1" applyBorder="1"/>
    <xf numFmtId="0" fontId="11" fillId="0" borderId="0" xfId="2"/>
    <xf numFmtId="0" fontId="12" fillId="0" borderId="0" xfId="0" applyFont="1"/>
    <xf numFmtId="0" fontId="0" fillId="4" borderId="0" xfId="0" applyFill="1"/>
    <xf numFmtId="0" fontId="6" fillId="0" borderId="0" xfId="0" applyFont="1"/>
    <xf numFmtId="0" fontId="2" fillId="0" borderId="0" xfId="0" applyFont="1" applyAlignment="1">
      <alignment horizontal="right"/>
    </xf>
    <xf numFmtId="14" fontId="10" fillId="5" borderId="1" xfId="1" applyNumberFormat="1" applyFont="1" applyFill="1" applyAlignment="1">
      <alignment horizontal="left"/>
    </xf>
    <xf numFmtId="14" fontId="10" fillId="5" borderId="1" xfId="1" applyNumberFormat="1" applyFont="1" applyFill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 applyAlignment="1">
      <alignment wrapText="1"/>
    </xf>
    <xf numFmtId="0" fontId="0" fillId="3" borderId="19" xfId="0" applyFill="1" applyBorder="1"/>
    <xf numFmtId="0" fontId="0" fillId="3" borderId="20" xfId="0" applyFill="1" applyBorder="1"/>
    <xf numFmtId="0" fontId="0" fillId="4" borderId="19" xfId="0" applyFill="1" applyBorder="1" applyAlignment="1">
      <alignment horizontal="center"/>
    </xf>
    <xf numFmtId="0" fontId="2" fillId="4" borderId="20" xfId="0" applyFont="1" applyFill="1" applyBorder="1"/>
    <xf numFmtId="0" fontId="0" fillId="4" borderId="21" xfId="0" applyFill="1" applyBorder="1" applyAlignment="1">
      <alignment horizontal="center"/>
    </xf>
    <xf numFmtId="0" fontId="2" fillId="4" borderId="22" xfId="0" applyFont="1" applyFill="1" applyBorder="1"/>
    <xf numFmtId="0" fontId="13" fillId="0" borderId="0" xfId="0" applyFont="1"/>
    <xf numFmtId="0" fontId="14" fillId="0" borderId="0" xfId="0" applyFont="1"/>
  </cellXfs>
  <cellStyles count="3">
    <cellStyle name="Hyperlänk" xfId="2" builtinId="8"/>
    <cellStyle name="Indata" xfId="1" builtinId="20"/>
    <cellStyle name="Normal" xfId="0" builtinId="0"/>
  </cellStyles>
  <dxfs count="7"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antetider.skane.s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5"/>
  <sheetViews>
    <sheetView showGridLines="0" tabSelected="1" zoomScale="120" zoomScaleNormal="120" workbookViewId="0">
      <selection activeCell="M42" sqref="M42"/>
    </sheetView>
  </sheetViews>
  <sheetFormatPr defaultRowHeight="14.5" x14ac:dyDescent="0.35"/>
  <cols>
    <col min="1" max="1" width="3.26953125" customWidth="1"/>
    <col min="2" max="2" width="24.7265625" customWidth="1"/>
    <col min="3" max="3" width="13.26953125" customWidth="1"/>
    <col min="4" max="4" width="12.26953125" customWidth="1"/>
    <col min="5" max="17" width="7.54296875" customWidth="1"/>
    <col min="18" max="18" width="1.26953125" customWidth="1"/>
    <col min="19" max="19" width="12.54296875" customWidth="1"/>
    <col min="20" max="20" width="16.1796875" bestFit="1" customWidth="1"/>
    <col min="21" max="21" width="12.453125" hidden="1" customWidth="1"/>
  </cols>
  <sheetData>
    <row r="1" spans="1:6" ht="28.5" x14ac:dyDescent="0.65">
      <c r="A1" s="42" t="s">
        <v>61</v>
      </c>
    </row>
    <row r="2" spans="1:6" ht="5.25" customHeight="1" x14ac:dyDescent="0.35"/>
    <row r="3" spans="1:6" x14ac:dyDescent="0.35">
      <c r="B3" t="s">
        <v>33</v>
      </c>
    </row>
    <row r="4" spans="1:6" x14ac:dyDescent="0.35">
      <c r="B4" s="43" t="s">
        <v>63</v>
      </c>
    </row>
    <row r="5" spans="1:6" x14ac:dyDescent="0.35">
      <c r="B5" t="s">
        <v>35</v>
      </c>
      <c r="D5" s="27" t="s">
        <v>34</v>
      </c>
    </row>
    <row r="7" spans="1:6" ht="21" x14ac:dyDescent="0.5">
      <c r="B7" s="28" t="s">
        <v>36</v>
      </c>
    </row>
    <row r="8" spans="1:6" x14ac:dyDescent="0.35">
      <c r="B8" t="s">
        <v>57</v>
      </c>
    </row>
    <row r="9" spans="1:6" x14ac:dyDescent="0.35">
      <c r="B9" s="43" t="s">
        <v>62</v>
      </c>
    </row>
    <row r="11" spans="1:6" ht="15" thickBot="1" x14ac:dyDescent="0.4">
      <c r="B11" s="25" t="s">
        <v>10</v>
      </c>
      <c r="C11" s="26" t="s">
        <v>23</v>
      </c>
    </row>
    <row r="12" spans="1:6" x14ac:dyDescent="0.35">
      <c r="B12" s="22" t="s">
        <v>11</v>
      </c>
      <c r="C12" s="24">
        <v>2</v>
      </c>
    </row>
    <row r="13" spans="1:6" x14ac:dyDescent="0.35">
      <c r="B13" s="22" t="s">
        <v>12</v>
      </c>
      <c r="C13" s="5">
        <v>2</v>
      </c>
      <c r="F13" s="21"/>
    </row>
    <row r="14" spans="1:6" x14ac:dyDescent="0.35">
      <c r="B14" s="22" t="s">
        <v>13</v>
      </c>
      <c r="C14" s="5">
        <v>2</v>
      </c>
    </row>
    <row r="15" spans="1:6" x14ac:dyDescent="0.35">
      <c r="B15" s="22" t="s">
        <v>14</v>
      </c>
      <c r="C15" s="5">
        <v>2</v>
      </c>
    </row>
    <row r="16" spans="1:6" x14ac:dyDescent="0.35">
      <c r="B16" s="22" t="s">
        <v>15</v>
      </c>
      <c r="C16" s="5">
        <v>1</v>
      </c>
    </row>
    <row r="17" spans="2:20" x14ac:dyDescent="0.35">
      <c r="B17" s="22" t="s">
        <v>16</v>
      </c>
      <c r="C17" s="5">
        <v>1</v>
      </c>
      <c r="J17" s="1" t="s">
        <v>54</v>
      </c>
    </row>
    <row r="18" spans="2:20" x14ac:dyDescent="0.35">
      <c r="B18" s="22" t="s">
        <v>17</v>
      </c>
      <c r="C18" s="5">
        <v>1</v>
      </c>
      <c r="J18" s="1" t="s">
        <v>55</v>
      </c>
    </row>
    <row r="19" spans="2:20" x14ac:dyDescent="0.35">
      <c r="B19" s="22" t="s">
        <v>18</v>
      </c>
      <c r="C19" s="5">
        <v>1</v>
      </c>
    </row>
    <row r="20" spans="2:20" x14ac:dyDescent="0.35">
      <c r="B20" s="22" t="s">
        <v>19</v>
      </c>
      <c r="C20" s="5">
        <v>0</v>
      </c>
    </row>
    <row r="21" spans="2:20" x14ac:dyDescent="0.35">
      <c r="B21" s="22" t="s">
        <v>20</v>
      </c>
      <c r="C21" s="5">
        <v>1</v>
      </c>
    </row>
    <row r="22" spans="2:20" x14ac:dyDescent="0.35">
      <c r="B22" s="22" t="s">
        <v>21</v>
      </c>
      <c r="C22" s="5">
        <v>0</v>
      </c>
    </row>
    <row r="23" spans="2:20" x14ac:dyDescent="0.35">
      <c r="B23" s="23" t="s">
        <v>22</v>
      </c>
      <c r="C23" s="5">
        <v>1</v>
      </c>
    </row>
    <row r="26" spans="2:20" ht="21" x14ac:dyDescent="0.5">
      <c r="B26" s="28" t="s">
        <v>37</v>
      </c>
    </row>
    <row r="27" spans="2:20" x14ac:dyDescent="0.35">
      <c r="B27" s="43" t="s">
        <v>64</v>
      </c>
    </row>
    <row r="28" spans="2:20" ht="3.75" customHeight="1" x14ac:dyDescent="0.35"/>
    <row r="29" spans="2:20" x14ac:dyDescent="0.35">
      <c r="B29" s="1" t="s">
        <v>65</v>
      </c>
      <c r="C29" s="1"/>
      <c r="D29" s="32">
        <v>45292</v>
      </c>
    </row>
    <row r="30" spans="2:20" ht="15" thickBot="1" x14ac:dyDescent="0.4">
      <c r="B30" s="1" t="s">
        <v>56</v>
      </c>
      <c r="D30" s="33" t="s">
        <v>31</v>
      </c>
    </row>
    <row r="31" spans="2:20" ht="43.5" x14ac:dyDescent="0.35">
      <c r="B31" s="3"/>
      <c r="C31" s="4" t="s">
        <v>5</v>
      </c>
      <c r="D31" s="3"/>
      <c r="E31" s="4">
        <v>1</v>
      </c>
      <c r="F31" s="4">
        <v>2</v>
      </c>
      <c r="G31" s="4">
        <v>3</v>
      </c>
      <c r="H31" s="4">
        <v>4</v>
      </c>
      <c r="I31" s="4">
        <v>5</v>
      </c>
      <c r="J31" s="4">
        <v>6</v>
      </c>
      <c r="K31" s="4">
        <v>7</v>
      </c>
      <c r="L31" s="4">
        <v>8</v>
      </c>
      <c r="M31" s="4">
        <v>9</v>
      </c>
      <c r="N31" s="4">
        <v>10</v>
      </c>
      <c r="O31" s="4">
        <v>11</v>
      </c>
      <c r="P31" s="4">
        <v>12</v>
      </c>
      <c r="Q31" s="4">
        <v>13</v>
      </c>
      <c r="S31" s="34" t="s">
        <v>59</v>
      </c>
      <c r="T31" s="35" t="s">
        <v>60</v>
      </c>
    </row>
    <row r="32" spans="2:20" ht="19" thickBot="1" x14ac:dyDescent="0.5">
      <c r="B32" s="20" t="s">
        <v>6</v>
      </c>
      <c r="C32" s="4" t="s">
        <v>4</v>
      </c>
      <c r="D32" s="4">
        <f>WEEKNUM(Startdatum,21)</f>
        <v>1</v>
      </c>
      <c r="E32" s="4">
        <f>WEEKNUM(Startdatum+(1*7),21)</f>
        <v>2</v>
      </c>
      <c r="F32" s="4">
        <f>WEEKNUM(Startdatum+(2*7),21)</f>
        <v>3</v>
      </c>
      <c r="G32" s="4">
        <f>WEEKNUM(Startdatum+(3*7),21)</f>
        <v>4</v>
      </c>
      <c r="H32" s="4">
        <f>WEEKNUM(Startdatum+(4*7),21)</f>
        <v>5</v>
      </c>
      <c r="I32" s="4">
        <f>WEEKNUM(Startdatum+(5*7),21)</f>
        <v>6</v>
      </c>
      <c r="J32" s="4">
        <f>WEEKNUM(Startdatum+(6*7),21)</f>
        <v>7</v>
      </c>
      <c r="K32" s="4">
        <f>WEEKNUM(Startdatum+(7*7),21)</f>
        <v>8</v>
      </c>
      <c r="L32" s="4">
        <f>WEEKNUM(Startdatum+(8*7),21)</f>
        <v>9</v>
      </c>
      <c r="M32" s="4">
        <f>WEEKNUM(Startdatum+(9*7),21)</f>
        <v>10</v>
      </c>
      <c r="N32" s="4">
        <f>WEEKNUM(Startdatum+(10*7),21)</f>
        <v>11</v>
      </c>
      <c r="O32" s="4">
        <f>WEEKNUM(Startdatum+(11*7),21)</f>
        <v>12</v>
      </c>
      <c r="P32" s="4">
        <f>WEEKNUM(Startdatum+(12*7),21)</f>
        <v>13</v>
      </c>
      <c r="Q32" s="4">
        <f>WEEKNUM(Startdatum+(13*7),21)</f>
        <v>14</v>
      </c>
      <c r="S32" s="36"/>
      <c r="T32" s="37"/>
    </row>
    <row r="33" spans="2:21" x14ac:dyDescent="0.35">
      <c r="B33" s="3" t="s">
        <v>26</v>
      </c>
      <c r="C33" s="3"/>
      <c r="D33" s="6">
        <v>1</v>
      </c>
      <c r="E33" s="7">
        <v>2</v>
      </c>
      <c r="F33" s="8">
        <v>2</v>
      </c>
      <c r="G33" s="8">
        <v>2</v>
      </c>
      <c r="H33" s="9">
        <v>2</v>
      </c>
      <c r="I33" s="7">
        <v>1</v>
      </c>
      <c r="J33" s="8">
        <v>1</v>
      </c>
      <c r="K33" s="8">
        <v>1</v>
      </c>
      <c r="L33" s="9">
        <v>1</v>
      </c>
      <c r="M33" s="7">
        <v>1</v>
      </c>
      <c r="N33" s="8">
        <v>1</v>
      </c>
      <c r="O33" s="8">
        <v>1</v>
      </c>
      <c r="P33" s="8">
        <v>1</v>
      </c>
      <c r="Q33" s="9">
        <v>1</v>
      </c>
      <c r="S33" s="38" t="str">
        <f>Beräkningar!S5</f>
        <v>Ja</v>
      </c>
      <c r="T33" s="39">
        <f>Beräkningar!T5</f>
        <v>1</v>
      </c>
      <c r="U33" t="b">
        <f t="shared" ref="U33:U36" si="0">IF(COUNTA(D33:Q33)&gt;13,FALSE,TRUE)</f>
        <v>0</v>
      </c>
    </row>
    <row r="34" spans="2:21" x14ac:dyDescent="0.35">
      <c r="B34" s="3" t="s">
        <v>27</v>
      </c>
      <c r="C34" s="3"/>
      <c r="D34" s="6">
        <v>1</v>
      </c>
      <c r="E34" s="10">
        <v>0</v>
      </c>
      <c r="F34" s="5">
        <v>9</v>
      </c>
      <c r="G34" s="5">
        <v>0</v>
      </c>
      <c r="H34" s="11">
        <v>2</v>
      </c>
      <c r="I34" s="10">
        <v>3</v>
      </c>
      <c r="J34" s="5">
        <v>3</v>
      </c>
      <c r="K34" s="5">
        <v>3</v>
      </c>
      <c r="L34" s="11">
        <v>1</v>
      </c>
      <c r="M34" s="10">
        <v>1</v>
      </c>
      <c r="N34" s="5">
        <v>1</v>
      </c>
      <c r="O34" s="5">
        <v>1</v>
      </c>
      <c r="P34" s="5">
        <v>1</v>
      </c>
      <c r="Q34" s="11">
        <v>1</v>
      </c>
      <c r="S34" s="38" t="str">
        <f>Beräkningar!S6</f>
        <v>Ja</v>
      </c>
      <c r="T34" s="39">
        <f>Beräkningar!T6</f>
        <v>4</v>
      </c>
      <c r="U34" t="b">
        <f t="shared" si="0"/>
        <v>0</v>
      </c>
    </row>
    <row r="35" spans="2:21" x14ac:dyDescent="0.35">
      <c r="B35" s="3" t="s">
        <v>28</v>
      </c>
      <c r="C35" s="3"/>
      <c r="D35" s="6"/>
      <c r="E35" s="10"/>
      <c r="F35" s="5"/>
      <c r="G35" s="5"/>
      <c r="H35" s="11"/>
      <c r="I35" s="10"/>
      <c r="J35" s="5"/>
      <c r="K35" s="5"/>
      <c r="L35" s="11"/>
      <c r="M35" s="10"/>
      <c r="N35" s="5"/>
      <c r="O35" s="5"/>
      <c r="P35" s="5"/>
      <c r="Q35" s="11"/>
      <c r="S35" s="38" t="str">
        <f>Beräkningar!S7</f>
        <v>Nej</v>
      </c>
      <c r="T35" s="39" t="str">
        <f>Beräkningar!T7</f>
        <v>Mer än 13 veckor</v>
      </c>
      <c r="U35" t="b">
        <f t="shared" si="0"/>
        <v>1</v>
      </c>
    </row>
    <row r="36" spans="2:21" x14ac:dyDescent="0.35">
      <c r="B36" s="3" t="s">
        <v>29</v>
      </c>
      <c r="C36" s="3"/>
      <c r="D36" s="6"/>
      <c r="E36" s="10"/>
      <c r="F36" s="5"/>
      <c r="G36" s="5"/>
      <c r="H36" s="11"/>
      <c r="I36" s="10"/>
      <c r="J36" s="5"/>
      <c r="K36" s="5"/>
      <c r="L36" s="11"/>
      <c r="M36" s="10"/>
      <c r="N36" s="5"/>
      <c r="O36" s="5"/>
      <c r="P36" s="5"/>
      <c r="Q36" s="11"/>
      <c r="S36" s="38" t="str">
        <f>Beräkningar!S8</f>
        <v>Nej</v>
      </c>
      <c r="T36" s="39" t="str">
        <f>Beräkningar!T8</f>
        <v>Mer än 13 veckor</v>
      </c>
      <c r="U36" t="b">
        <f t="shared" si="0"/>
        <v>1</v>
      </c>
    </row>
    <row r="37" spans="2:21" ht="15" thickBot="1" x14ac:dyDescent="0.4">
      <c r="B37" s="3" t="s">
        <v>30</v>
      </c>
      <c r="C37" s="3"/>
      <c r="D37" s="6"/>
      <c r="E37" s="12"/>
      <c r="F37" s="13"/>
      <c r="G37" s="13"/>
      <c r="H37" s="14"/>
      <c r="I37" s="12"/>
      <c r="J37" s="13"/>
      <c r="K37" s="13"/>
      <c r="L37" s="14"/>
      <c r="M37" s="12"/>
      <c r="N37" s="13"/>
      <c r="O37" s="13"/>
      <c r="P37" s="13"/>
      <c r="Q37" s="14"/>
      <c r="S37" s="40" t="str">
        <f>Beräkningar!S9</f>
        <v>Nej</v>
      </c>
      <c r="T37" s="41" t="str">
        <f>Beräkningar!T9</f>
        <v>Mer än 13 veckor</v>
      </c>
      <c r="U37" t="b">
        <f>IF(COUNTA(D37:Q37)&gt;13,FALSE,TRUE)</f>
        <v>1</v>
      </c>
    </row>
    <row r="40" spans="2:21" x14ac:dyDescent="0.35">
      <c r="B40" s="1"/>
      <c r="M40" s="21" t="s">
        <v>58</v>
      </c>
      <c r="N40" s="1"/>
    </row>
    <row r="41" spans="2:21" x14ac:dyDescent="0.35">
      <c r="M41" s="1" t="s">
        <v>0</v>
      </c>
      <c r="P41" s="1" t="s">
        <v>1</v>
      </c>
    </row>
    <row r="42" spans="2:21" x14ac:dyDescent="0.35">
      <c r="M42" s="2" t="s">
        <v>66</v>
      </c>
    </row>
    <row r="43" spans="2:21" x14ac:dyDescent="0.35">
      <c r="M43" s="2"/>
    </row>
    <row r="44" spans="2:21" x14ac:dyDescent="0.35">
      <c r="M44" s="1" t="s">
        <v>2</v>
      </c>
      <c r="P44" s="1" t="s">
        <v>32</v>
      </c>
      <c r="Q44" s="1"/>
      <c r="R44" s="1"/>
      <c r="S44" s="1"/>
    </row>
    <row r="45" spans="2:21" x14ac:dyDescent="0.35">
      <c r="M45" s="2" t="s">
        <v>3</v>
      </c>
      <c r="N45" s="2"/>
    </row>
  </sheetData>
  <phoneticPr fontId="4" type="noConversion"/>
  <conditionalFormatting sqref="S33:S37">
    <cfRule type="cellIs" dxfId="6" priority="7" operator="equal">
      <formula>"Nej"</formula>
    </cfRule>
    <cfRule type="cellIs" dxfId="5" priority="8" operator="equal">
      <formula>"Ja"</formula>
    </cfRule>
  </conditionalFormatting>
  <conditionalFormatting sqref="S33:T33">
    <cfRule type="expression" dxfId="4" priority="1" stopIfTrue="1">
      <formula>$U$33</formula>
    </cfRule>
  </conditionalFormatting>
  <conditionalFormatting sqref="S34:T34">
    <cfRule type="expression" dxfId="3" priority="2" stopIfTrue="1">
      <formula>$U$34</formula>
    </cfRule>
  </conditionalFormatting>
  <conditionalFormatting sqref="S35:T35">
    <cfRule type="expression" dxfId="2" priority="3" stopIfTrue="1">
      <formula>$U$35</formula>
    </cfRule>
  </conditionalFormatting>
  <conditionalFormatting sqref="S36:T36">
    <cfRule type="expression" dxfId="1" priority="4" stopIfTrue="1">
      <formula>$U$36</formula>
    </cfRule>
  </conditionalFormatting>
  <conditionalFormatting sqref="S37:T37">
    <cfRule type="expression" dxfId="0" priority="5" stopIfTrue="1">
      <formula>$U$37</formula>
    </cfRule>
  </conditionalFormatting>
  <dataValidations count="1">
    <dataValidation type="list" allowBlank="1" showInputMessage="1" showErrorMessage="1" sqref="D30" xr:uid="{00000000-0002-0000-0000-000000000000}">
      <formula1>"KBT,PDT,IPT,KBT för PTSD"</formula1>
    </dataValidation>
  </dataValidations>
  <hyperlinks>
    <hyperlink ref="D5" r:id="rId1" display="https://vantetider.skane.se/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93"/>
  <sheetViews>
    <sheetView topLeftCell="A60" zoomScale="130" zoomScaleNormal="130" workbookViewId="0">
      <selection activeCell="B81" sqref="B81:B93"/>
    </sheetView>
  </sheetViews>
  <sheetFormatPr defaultRowHeight="14.5" x14ac:dyDescent="0.35"/>
  <cols>
    <col min="1" max="1" width="3.453125" customWidth="1"/>
    <col min="2" max="2" width="28.453125" bestFit="1" customWidth="1"/>
    <col min="4" max="4" width="7" customWidth="1"/>
    <col min="18" max="18" width="2.453125" customWidth="1"/>
    <col min="19" max="19" width="12.7265625" customWidth="1"/>
    <col min="20" max="20" width="16" bestFit="1" customWidth="1"/>
  </cols>
  <sheetData>
    <row r="1" spans="1:20" ht="23.5" x14ac:dyDescent="0.55000000000000004">
      <c r="A1" s="18" t="s">
        <v>38</v>
      </c>
    </row>
    <row r="2" spans="1:20" x14ac:dyDescent="0.35">
      <c r="B2" t="s">
        <v>39</v>
      </c>
    </row>
    <row r="4" spans="1:20" ht="30.5" thickBot="1" x14ac:dyDescent="0.5">
      <c r="B4" s="17" t="s">
        <v>6</v>
      </c>
      <c r="C4" s="4" t="s">
        <v>4</v>
      </c>
      <c r="D4" s="4">
        <f>WEEKNUM(Startdatum,21)</f>
        <v>1</v>
      </c>
      <c r="E4" s="4">
        <f>WEEKNUM(Startdatum+(1*7),21)</f>
        <v>2</v>
      </c>
      <c r="F4" s="4">
        <f>WEEKNUM(Startdatum+(2*7),21)</f>
        <v>3</v>
      </c>
      <c r="G4" s="4">
        <f>WEEKNUM(Startdatum+(3*7),21)</f>
        <v>4</v>
      </c>
      <c r="H4" s="4">
        <f>WEEKNUM(Startdatum+(4*7),21)</f>
        <v>5</v>
      </c>
      <c r="I4" s="4">
        <f>WEEKNUM(Startdatum+(5*7),21)</f>
        <v>6</v>
      </c>
      <c r="J4" s="4">
        <f>WEEKNUM(Startdatum+(6*7),21)</f>
        <v>7</v>
      </c>
      <c r="K4" s="4">
        <f>WEEKNUM(Startdatum+(7*7),21)</f>
        <v>8</v>
      </c>
      <c r="L4" s="4">
        <f>WEEKNUM(Startdatum+(8*7),21)</f>
        <v>9</v>
      </c>
      <c r="M4" s="4">
        <f>WEEKNUM(Startdatum+(9*7),21)</f>
        <v>10</v>
      </c>
      <c r="N4" s="4">
        <f>WEEKNUM(Startdatum+(10*7),21)</f>
        <v>11</v>
      </c>
      <c r="O4" s="4">
        <f>WEEKNUM(Startdatum+(11*7),21)</f>
        <v>12</v>
      </c>
      <c r="P4" s="4">
        <f>WEEKNUM(Startdatum+(12*7),21)</f>
        <v>13</v>
      </c>
      <c r="Q4" s="4">
        <f>WEEKNUM(Startdatum+(13*7),21)</f>
        <v>14</v>
      </c>
      <c r="S4" s="19" t="s">
        <v>24</v>
      </c>
      <c r="T4" s="19" t="s">
        <v>25</v>
      </c>
    </row>
    <row r="5" spans="1:20" ht="15" thickBot="1" x14ac:dyDescent="0.4">
      <c r="B5" s="3" t="str">
        <f>Mall!B33</f>
        <v>Behandlare 1</v>
      </c>
      <c r="C5" s="3"/>
      <c r="D5" s="6"/>
      <c r="E5" s="7">
        <f>Mall!E33</f>
        <v>2</v>
      </c>
      <c r="F5" s="7">
        <f>Mall!F33</f>
        <v>2</v>
      </c>
      <c r="G5" s="7">
        <f>Mall!G33</f>
        <v>2</v>
      </c>
      <c r="H5" s="7">
        <f>Mall!H33</f>
        <v>2</v>
      </c>
      <c r="I5" s="7">
        <f>Mall!I33</f>
        <v>1</v>
      </c>
      <c r="J5" s="7">
        <f>Mall!J33</f>
        <v>1</v>
      </c>
      <c r="K5" s="7">
        <f>Mall!K33</f>
        <v>1</v>
      </c>
      <c r="L5" s="7">
        <f>Mall!L33</f>
        <v>1</v>
      </c>
      <c r="M5" s="7">
        <f>Mall!M33</f>
        <v>1</v>
      </c>
      <c r="N5" s="7">
        <f>Mall!N33</f>
        <v>1</v>
      </c>
      <c r="O5" s="7">
        <f>Mall!O33</f>
        <v>1</v>
      </c>
      <c r="P5" s="7">
        <f>Mall!P33</f>
        <v>1</v>
      </c>
      <c r="Q5" s="7">
        <f>Mall!Q33</f>
        <v>1</v>
      </c>
      <c r="S5" t="str">
        <f>IF(T5&lt;&gt;"Mer än 13 veckor","Ja","Nej")</f>
        <v>Ja</v>
      </c>
      <c r="T5">
        <f>_xlfn.XLOOKUP(0,S17:S29,B17:B29,"Mer än 13 veckor")</f>
        <v>1</v>
      </c>
    </row>
    <row r="6" spans="1:20" ht="15" thickBot="1" x14ac:dyDescent="0.4">
      <c r="B6" s="3" t="str">
        <f>Mall!B34</f>
        <v>Behandlare 2</v>
      </c>
      <c r="C6" s="3"/>
      <c r="D6" s="6"/>
      <c r="E6" s="7">
        <f>Mall!E34</f>
        <v>0</v>
      </c>
      <c r="F6" s="7">
        <f>Mall!F34</f>
        <v>9</v>
      </c>
      <c r="G6" s="7">
        <f>Mall!G34</f>
        <v>0</v>
      </c>
      <c r="H6" s="7">
        <f>Mall!H34</f>
        <v>2</v>
      </c>
      <c r="I6" s="7">
        <f>Mall!I34</f>
        <v>3</v>
      </c>
      <c r="J6" s="7">
        <f>Mall!J34</f>
        <v>3</v>
      </c>
      <c r="K6" s="7">
        <f>Mall!K34</f>
        <v>3</v>
      </c>
      <c r="L6" s="7">
        <f>Mall!L34</f>
        <v>1</v>
      </c>
      <c r="M6" s="7">
        <f>Mall!M34</f>
        <v>1</v>
      </c>
      <c r="N6" s="7">
        <f>Mall!N34</f>
        <v>1</v>
      </c>
      <c r="O6" s="7">
        <f>Mall!O34</f>
        <v>1</v>
      </c>
      <c r="P6" s="7">
        <f>Mall!P34</f>
        <v>1</v>
      </c>
      <c r="Q6" s="7">
        <f>Mall!Q34</f>
        <v>1</v>
      </c>
      <c r="S6" t="str">
        <f>IF(T6&lt;&gt;"Mer än 13 veckor","Ja","Nej")</f>
        <v>Ja</v>
      </c>
      <c r="T6">
        <f>_xlfn.XLOOKUP(0,S33:S45,B33:B45,"Mer än 13 veckor")</f>
        <v>4</v>
      </c>
    </row>
    <row r="7" spans="1:20" ht="15" thickBot="1" x14ac:dyDescent="0.4">
      <c r="B7" s="3" t="str">
        <f>Mall!B35</f>
        <v>Behandlare 3</v>
      </c>
      <c r="C7" s="3"/>
      <c r="D7" s="6"/>
      <c r="E7" s="7">
        <f>Mall!E35</f>
        <v>0</v>
      </c>
      <c r="F7" s="7">
        <f>Mall!F35</f>
        <v>0</v>
      </c>
      <c r="G7" s="7">
        <f>Mall!G35</f>
        <v>0</v>
      </c>
      <c r="H7" s="7">
        <f>Mall!H35</f>
        <v>0</v>
      </c>
      <c r="I7" s="7">
        <f>Mall!I35</f>
        <v>0</v>
      </c>
      <c r="J7" s="7">
        <f>Mall!J35</f>
        <v>0</v>
      </c>
      <c r="K7" s="7">
        <f>Mall!K35</f>
        <v>0</v>
      </c>
      <c r="L7" s="7">
        <f>Mall!L35</f>
        <v>0</v>
      </c>
      <c r="M7" s="7">
        <f>Mall!M35</f>
        <v>0</v>
      </c>
      <c r="N7" s="7">
        <f>Mall!N35</f>
        <v>0</v>
      </c>
      <c r="O7" s="7">
        <f>Mall!O35</f>
        <v>0</v>
      </c>
      <c r="P7" s="7">
        <f>Mall!P35</f>
        <v>0</v>
      </c>
      <c r="Q7" s="7">
        <f>Mall!Q35</f>
        <v>0</v>
      </c>
      <c r="S7" t="str">
        <f t="shared" ref="S7:S9" si="0">IF(T7&lt;&gt;"Mer än 13 veckor","Ja","Nej")</f>
        <v>Nej</v>
      </c>
      <c r="T7" t="str">
        <f>_xlfn.XLOOKUP(0,S49:S61,B49:B61,"Mer än 13 veckor")</f>
        <v>Mer än 13 veckor</v>
      </c>
    </row>
    <row r="8" spans="1:20" ht="15" thickBot="1" x14ac:dyDescent="0.4">
      <c r="B8" s="3" t="str">
        <f>Mall!B36</f>
        <v>Behandlare 4</v>
      </c>
      <c r="C8" s="3"/>
      <c r="D8" s="6"/>
      <c r="E8" s="7">
        <f>Mall!E36</f>
        <v>0</v>
      </c>
      <c r="F8" s="7">
        <f>Mall!F36</f>
        <v>0</v>
      </c>
      <c r="G8" s="7">
        <f>Mall!G36</f>
        <v>0</v>
      </c>
      <c r="H8" s="7">
        <f>Mall!H36</f>
        <v>0</v>
      </c>
      <c r="I8" s="7">
        <f>Mall!I36</f>
        <v>0</v>
      </c>
      <c r="J8" s="7">
        <f>Mall!J36</f>
        <v>0</v>
      </c>
      <c r="K8" s="7">
        <f>Mall!K36</f>
        <v>0</v>
      </c>
      <c r="L8" s="7">
        <f>Mall!L36</f>
        <v>0</v>
      </c>
      <c r="M8" s="7">
        <f>Mall!M36</f>
        <v>0</v>
      </c>
      <c r="N8" s="7">
        <f>Mall!N36</f>
        <v>0</v>
      </c>
      <c r="O8" s="7">
        <f>Mall!O36</f>
        <v>0</v>
      </c>
      <c r="P8" s="7">
        <f>Mall!P36</f>
        <v>0</v>
      </c>
      <c r="Q8" s="7">
        <f>Mall!Q36</f>
        <v>0</v>
      </c>
      <c r="S8" t="str">
        <f t="shared" si="0"/>
        <v>Nej</v>
      </c>
      <c r="T8" t="str">
        <f>_xlfn.XLOOKUP(0,S65:S77,B65:B77,"Mer än 13 veckor")</f>
        <v>Mer än 13 veckor</v>
      </c>
    </row>
    <row r="9" spans="1:20" x14ac:dyDescent="0.35">
      <c r="B9" s="3" t="str">
        <f>Mall!B37</f>
        <v>Behandlare 5</v>
      </c>
      <c r="C9" s="3"/>
      <c r="D9" s="6"/>
      <c r="E9" s="7">
        <f>Mall!E37</f>
        <v>0</v>
      </c>
      <c r="F9" s="7">
        <f>Mall!F37</f>
        <v>0</v>
      </c>
      <c r="G9" s="7">
        <f>Mall!G37</f>
        <v>0</v>
      </c>
      <c r="H9" s="7">
        <f>Mall!H37</f>
        <v>0</v>
      </c>
      <c r="I9" s="7">
        <f>Mall!I37</f>
        <v>0</v>
      </c>
      <c r="J9" s="7">
        <f>Mall!J37</f>
        <v>0</v>
      </c>
      <c r="K9" s="7">
        <f>Mall!K37</f>
        <v>0</v>
      </c>
      <c r="L9" s="7">
        <f>Mall!L37</f>
        <v>0</v>
      </c>
      <c r="M9" s="7">
        <f>Mall!M37</f>
        <v>0</v>
      </c>
      <c r="N9" s="7">
        <f>Mall!N37</f>
        <v>0</v>
      </c>
      <c r="O9" s="7">
        <f>Mall!O37</f>
        <v>0</v>
      </c>
      <c r="P9" s="7">
        <f>Mall!P37</f>
        <v>0</v>
      </c>
      <c r="Q9" s="7">
        <f>Mall!Q37</f>
        <v>0</v>
      </c>
      <c r="S9" t="str">
        <f t="shared" si="0"/>
        <v>Nej</v>
      </c>
      <c r="T9" t="str">
        <f>_xlfn.XLOOKUP(0,S81:S93,B81:B93,"Mer än 13 veckor")</f>
        <v>Mer än 13 veckor</v>
      </c>
    </row>
    <row r="12" spans="1:20" x14ac:dyDescent="0.35">
      <c r="B12" s="3" t="s">
        <v>9</v>
      </c>
      <c r="E12">
        <f>Mall!C12</f>
        <v>2</v>
      </c>
      <c r="F12">
        <f>Mall!C13</f>
        <v>2</v>
      </c>
      <c r="G12">
        <f>Mall!C14</f>
        <v>2</v>
      </c>
      <c r="H12">
        <f>Mall!C15</f>
        <v>2</v>
      </c>
      <c r="I12">
        <f>Mall!C16</f>
        <v>1</v>
      </c>
      <c r="J12">
        <f>Mall!C17</f>
        <v>1</v>
      </c>
      <c r="K12">
        <f>Mall!C18</f>
        <v>1</v>
      </c>
      <c r="L12">
        <f>Mall!C19</f>
        <v>1</v>
      </c>
      <c r="M12">
        <f>Mall!C20</f>
        <v>0</v>
      </c>
      <c r="N12">
        <f>Mall!C21</f>
        <v>1</v>
      </c>
      <c r="O12">
        <f>Mall!C22</f>
        <v>0</v>
      </c>
      <c r="P12">
        <f>Mall!C23</f>
        <v>1</v>
      </c>
      <c r="Q12">
        <f>Mall!C54</f>
        <v>0</v>
      </c>
    </row>
    <row r="14" spans="1:20" ht="18.5" x14ac:dyDescent="0.45">
      <c r="B14" s="30" t="s">
        <v>24</v>
      </c>
    </row>
    <row r="15" spans="1:20" ht="18.5" x14ac:dyDescent="0.45">
      <c r="B15" s="30"/>
    </row>
    <row r="16" spans="1:20" s="1" customFormat="1" x14ac:dyDescent="0.35">
      <c r="B16" s="4" t="str">
        <f>B5</f>
        <v>Behandlare 1</v>
      </c>
      <c r="E16" s="31" t="s">
        <v>40</v>
      </c>
      <c r="F16" s="31" t="s">
        <v>42</v>
      </c>
      <c r="G16" s="31" t="s">
        <v>41</v>
      </c>
      <c r="H16" s="31" t="s">
        <v>43</v>
      </c>
      <c r="I16" s="31" t="s">
        <v>44</v>
      </c>
      <c r="J16" s="31" t="s">
        <v>45</v>
      </c>
      <c r="K16" s="31" t="s">
        <v>46</v>
      </c>
      <c r="L16" s="31" t="s">
        <v>47</v>
      </c>
      <c r="M16" s="31" t="s">
        <v>48</v>
      </c>
      <c r="N16" s="31" t="s">
        <v>49</v>
      </c>
      <c r="O16" s="31" t="s">
        <v>50</v>
      </c>
      <c r="P16" s="31" t="s">
        <v>51</v>
      </c>
      <c r="Q16" s="31" t="s">
        <v>52</v>
      </c>
      <c r="S16" s="31" t="s">
        <v>53</v>
      </c>
    </row>
    <row r="17" spans="2:19" x14ac:dyDescent="0.35">
      <c r="B17" s="29">
        <v>1</v>
      </c>
      <c r="C17" s="29"/>
      <c r="D17" s="29"/>
      <c r="E17" s="29">
        <f t="shared" ref="E17:Q17" si="1">E5-E$12</f>
        <v>0</v>
      </c>
      <c r="F17" s="29">
        <f t="shared" si="1"/>
        <v>0</v>
      </c>
      <c r="G17" s="29">
        <f t="shared" si="1"/>
        <v>0</v>
      </c>
      <c r="H17" s="29">
        <f t="shared" si="1"/>
        <v>0</v>
      </c>
      <c r="I17" s="29">
        <f t="shared" si="1"/>
        <v>0</v>
      </c>
      <c r="J17" s="29">
        <f t="shared" si="1"/>
        <v>0</v>
      </c>
      <c r="K17" s="29">
        <f t="shared" si="1"/>
        <v>0</v>
      </c>
      <c r="L17" s="29">
        <f t="shared" si="1"/>
        <v>0</v>
      </c>
      <c r="M17" s="29">
        <f t="shared" si="1"/>
        <v>1</v>
      </c>
      <c r="N17" s="29">
        <f t="shared" si="1"/>
        <v>0</v>
      </c>
      <c r="O17" s="29">
        <f t="shared" si="1"/>
        <v>1</v>
      </c>
      <c r="P17" s="29">
        <f t="shared" si="1"/>
        <v>0</v>
      </c>
      <c r="Q17" s="29">
        <f t="shared" si="1"/>
        <v>1</v>
      </c>
      <c r="R17" s="29"/>
      <c r="S17" s="29">
        <f>COUNTIF(E17:Q17,"&lt;0")</f>
        <v>0</v>
      </c>
    </row>
    <row r="18" spans="2:19" x14ac:dyDescent="0.35">
      <c r="B18" s="29">
        <v>2</v>
      </c>
      <c r="C18" s="29"/>
      <c r="D18" s="29"/>
      <c r="E18" s="29"/>
      <c r="F18" s="29">
        <f>F$5-E$12</f>
        <v>0</v>
      </c>
      <c r="G18" s="29">
        <f t="shared" ref="G18:Q18" si="2">G$5-F$12</f>
        <v>0</v>
      </c>
      <c r="H18" s="29">
        <f t="shared" si="2"/>
        <v>0</v>
      </c>
      <c r="I18" s="29">
        <f t="shared" si="2"/>
        <v>-1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1</v>
      </c>
      <c r="O18" s="29">
        <f t="shared" si="2"/>
        <v>0</v>
      </c>
      <c r="P18" s="29">
        <f t="shared" si="2"/>
        <v>1</v>
      </c>
      <c r="Q18" s="29">
        <f t="shared" si="2"/>
        <v>0</v>
      </c>
      <c r="R18" s="29"/>
      <c r="S18" s="29">
        <f t="shared" ref="S18:S29" si="3">COUNTIF(E18:Q18,"&lt;0")</f>
        <v>1</v>
      </c>
    </row>
    <row r="19" spans="2:19" x14ac:dyDescent="0.35">
      <c r="B19" s="29">
        <v>3</v>
      </c>
      <c r="C19" s="29"/>
      <c r="D19" s="29"/>
      <c r="E19" s="29"/>
      <c r="F19" s="29"/>
      <c r="G19" s="29">
        <f>G$5-E$12</f>
        <v>0</v>
      </c>
      <c r="H19" s="29">
        <f t="shared" ref="H19:Q19" si="4">H$5-F$12</f>
        <v>0</v>
      </c>
      <c r="I19" s="29">
        <f t="shared" si="4"/>
        <v>-1</v>
      </c>
      <c r="J19" s="29">
        <f t="shared" si="4"/>
        <v>-1</v>
      </c>
      <c r="K19" s="29">
        <f t="shared" si="4"/>
        <v>0</v>
      </c>
      <c r="L19" s="29">
        <f t="shared" si="4"/>
        <v>0</v>
      </c>
      <c r="M19" s="29">
        <f t="shared" si="4"/>
        <v>0</v>
      </c>
      <c r="N19" s="29">
        <f t="shared" si="4"/>
        <v>0</v>
      </c>
      <c r="O19" s="29">
        <f t="shared" si="4"/>
        <v>1</v>
      </c>
      <c r="P19" s="29">
        <f t="shared" si="4"/>
        <v>0</v>
      </c>
      <c r="Q19" s="29">
        <f t="shared" si="4"/>
        <v>1</v>
      </c>
      <c r="R19" s="29"/>
      <c r="S19" s="29">
        <f t="shared" si="3"/>
        <v>2</v>
      </c>
    </row>
    <row r="20" spans="2:19" x14ac:dyDescent="0.35">
      <c r="B20" s="29">
        <v>4</v>
      </c>
      <c r="C20" s="29"/>
      <c r="D20" s="29"/>
      <c r="E20" s="29"/>
      <c r="F20" s="29"/>
      <c r="G20" s="29"/>
      <c r="H20" s="29">
        <f>H$5-E$12</f>
        <v>0</v>
      </c>
      <c r="I20" s="29">
        <f t="shared" ref="I20:Q20" si="5">I$5-F$12</f>
        <v>-1</v>
      </c>
      <c r="J20" s="29">
        <f t="shared" si="5"/>
        <v>-1</v>
      </c>
      <c r="K20" s="29">
        <f t="shared" si="5"/>
        <v>-1</v>
      </c>
      <c r="L20" s="29">
        <f t="shared" si="5"/>
        <v>0</v>
      </c>
      <c r="M20" s="29">
        <f t="shared" si="5"/>
        <v>0</v>
      </c>
      <c r="N20" s="29">
        <f t="shared" si="5"/>
        <v>0</v>
      </c>
      <c r="O20" s="29">
        <f t="shared" si="5"/>
        <v>0</v>
      </c>
      <c r="P20" s="29">
        <f t="shared" si="5"/>
        <v>1</v>
      </c>
      <c r="Q20" s="29">
        <f t="shared" si="5"/>
        <v>0</v>
      </c>
      <c r="R20" s="29"/>
      <c r="S20" s="29">
        <f t="shared" si="3"/>
        <v>3</v>
      </c>
    </row>
    <row r="21" spans="2:19" x14ac:dyDescent="0.35">
      <c r="B21" s="29">
        <v>5</v>
      </c>
      <c r="C21" s="29"/>
      <c r="D21" s="29"/>
      <c r="E21" s="29"/>
      <c r="F21" s="29"/>
      <c r="G21" s="29"/>
      <c r="H21" s="29"/>
      <c r="I21" s="29">
        <f>I$5-E$12</f>
        <v>-1</v>
      </c>
      <c r="J21" s="29">
        <f t="shared" ref="J21:Q21" si="6">J$5-F$12</f>
        <v>-1</v>
      </c>
      <c r="K21" s="29">
        <f t="shared" si="6"/>
        <v>-1</v>
      </c>
      <c r="L21" s="29">
        <f t="shared" si="6"/>
        <v>-1</v>
      </c>
      <c r="M21" s="29">
        <f t="shared" si="6"/>
        <v>0</v>
      </c>
      <c r="N21" s="29">
        <f t="shared" si="6"/>
        <v>0</v>
      </c>
      <c r="O21" s="29">
        <f t="shared" si="6"/>
        <v>0</v>
      </c>
      <c r="P21" s="29">
        <f t="shared" si="6"/>
        <v>0</v>
      </c>
      <c r="Q21" s="29">
        <f t="shared" si="6"/>
        <v>1</v>
      </c>
      <c r="R21" s="29"/>
      <c r="S21" s="29">
        <f t="shared" si="3"/>
        <v>4</v>
      </c>
    </row>
    <row r="22" spans="2:19" x14ac:dyDescent="0.35">
      <c r="B22" s="29">
        <v>6</v>
      </c>
      <c r="C22" s="29"/>
      <c r="D22" s="29"/>
      <c r="E22" s="29"/>
      <c r="F22" s="29"/>
      <c r="G22" s="29"/>
      <c r="H22" s="29"/>
      <c r="I22" s="29"/>
      <c r="J22" s="29">
        <f>J$5-E$12</f>
        <v>-1</v>
      </c>
      <c r="K22" s="29">
        <f t="shared" ref="K22:Q22" si="7">K$5-F$12</f>
        <v>-1</v>
      </c>
      <c r="L22" s="29">
        <f t="shared" si="7"/>
        <v>-1</v>
      </c>
      <c r="M22" s="29">
        <f t="shared" si="7"/>
        <v>-1</v>
      </c>
      <c r="N22" s="29">
        <f t="shared" si="7"/>
        <v>0</v>
      </c>
      <c r="O22" s="29">
        <f t="shared" si="7"/>
        <v>0</v>
      </c>
      <c r="P22" s="29">
        <f t="shared" si="7"/>
        <v>0</v>
      </c>
      <c r="Q22" s="29">
        <f t="shared" si="7"/>
        <v>0</v>
      </c>
      <c r="R22" s="29"/>
      <c r="S22" s="29">
        <f t="shared" si="3"/>
        <v>4</v>
      </c>
    </row>
    <row r="23" spans="2:19" x14ac:dyDescent="0.35">
      <c r="B23" s="29">
        <v>7</v>
      </c>
      <c r="C23" s="29"/>
      <c r="D23" s="29"/>
      <c r="E23" s="29"/>
      <c r="F23" s="29"/>
      <c r="G23" s="29"/>
      <c r="H23" s="29"/>
      <c r="I23" s="29"/>
      <c r="J23" s="29"/>
      <c r="K23" s="29">
        <f>K$5-E$12</f>
        <v>-1</v>
      </c>
      <c r="L23" s="29">
        <f t="shared" ref="L23:Q23" si="8">L$5-F$12</f>
        <v>-1</v>
      </c>
      <c r="M23" s="29">
        <f t="shared" si="8"/>
        <v>-1</v>
      </c>
      <c r="N23" s="29">
        <f t="shared" si="8"/>
        <v>-1</v>
      </c>
      <c r="O23" s="29">
        <f t="shared" si="8"/>
        <v>0</v>
      </c>
      <c r="P23" s="29">
        <f t="shared" si="8"/>
        <v>0</v>
      </c>
      <c r="Q23" s="29">
        <f t="shared" si="8"/>
        <v>0</v>
      </c>
      <c r="R23" s="29"/>
      <c r="S23" s="29">
        <f t="shared" si="3"/>
        <v>4</v>
      </c>
    </row>
    <row r="24" spans="2:19" x14ac:dyDescent="0.35">
      <c r="B24" s="29">
        <v>8</v>
      </c>
      <c r="C24" s="29"/>
      <c r="D24" s="29"/>
      <c r="E24" s="29"/>
      <c r="F24" s="29"/>
      <c r="G24" s="29"/>
      <c r="H24" s="29"/>
      <c r="I24" s="29"/>
      <c r="J24" s="29"/>
      <c r="K24" s="29"/>
      <c r="L24" s="29">
        <f>L$5-E$12</f>
        <v>-1</v>
      </c>
      <c r="M24" s="29">
        <f t="shared" ref="M24:Q24" si="9">M$5-F$12</f>
        <v>-1</v>
      </c>
      <c r="N24" s="29">
        <f t="shared" si="9"/>
        <v>-1</v>
      </c>
      <c r="O24" s="29">
        <f t="shared" si="9"/>
        <v>-1</v>
      </c>
      <c r="P24" s="29">
        <f t="shared" si="9"/>
        <v>0</v>
      </c>
      <c r="Q24" s="29">
        <f t="shared" si="9"/>
        <v>0</v>
      </c>
      <c r="R24" s="29"/>
      <c r="S24" s="29">
        <f t="shared" si="3"/>
        <v>4</v>
      </c>
    </row>
    <row r="25" spans="2:19" x14ac:dyDescent="0.35">
      <c r="B25" s="29">
        <v>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>
        <f>M$5-E$12</f>
        <v>-1</v>
      </c>
      <c r="N25" s="29">
        <f t="shared" ref="N25:Q25" si="10">N$5-F$12</f>
        <v>-1</v>
      </c>
      <c r="O25" s="29">
        <f t="shared" si="10"/>
        <v>-1</v>
      </c>
      <c r="P25" s="29">
        <f t="shared" si="10"/>
        <v>-1</v>
      </c>
      <c r="Q25" s="29">
        <f t="shared" si="10"/>
        <v>0</v>
      </c>
      <c r="R25" s="29"/>
      <c r="S25" s="29">
        <f t="shared" si="3"/>
        <v>4</v>
      </c>
    </row>
    <row r="26" spans="2:19" x14ac:dyDescent="0.35">
      <c r="B26" s="29">
        <v>10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>
        <f>N$5-E$12</f>
        <v>-1</v>
      </c>
      <c r="O26" s="29">
        <f t="shared" ref="O26:Q26" si="11">O$5-F$12</f>
        <v>-1</v>
      </c>
      <c r="P26" s="29">
        <f t="shared" si="11"/>
        <v>-1</v>
      </c>
      <c r="Q26" s="29">
        <f t="shared" si="11"/>
        <v>-1</v>
      </c>
      <c r="R26" s="29"/>
      <c r="S26" s="29">
        <f t="shared" si="3"/>
        <v>4</v>
      </c>
    </row>
    <row r="27" spans="2:19" x14ac:dyDescent="0.35">
      <c r="B27" s="29">
        <v>11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>
        <f>O$5-E$12</f>
        <v>-1</v>
      </c>
      <c r="P27" s="29">
        <f t="shared" ref="P27:Q27" si="12">P$5-F$12</f>
        <v>-1</v>
      </c>
      <c r="Q27" s="29">
        <f t="shared" si="12"/>
        <v>-1</v>
      </c>
      <c r="R27" s="29"/>
      <c r="S27" s="29">
        <f t="shared" si="3"/>
        <v>3</v>
      </c>
    </row>
    <row r="28" spans="2:19" x14ac:dyDescent="0.35">
      <c r="B28" s="29">
        <v>12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>
        <f>P$5-E$12</f>
        <v>-1</v>
      </c>
      <c r="Q28" s="29">
        <f>Q$5-F$12</f>
        <v>-1</v>
      </c>
      <c r="R28" s="29"/>
      <c r="S28" s="29">
        <f t="shared" si="3"/>
        <v>2</v>
      </c>
    </row>
    <row r="29" spans="2:19" x14ac:dyDescent="0.35">
      <c r="B29" s="29">
        <v>13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>
        <f>Q$5-E$12</f>
        <v>-1</v>
      </c>
      <c r="R29" s="29"/>
      <c r="S29" s="29">
        <f t="shared" si="3"/>
        <v>1</v>
      </c>
    </row>
    <row r="32" spans="2:19" x14ac:dyDescent="0.35">
      <c r="B32" s="4" t="str">
        <f>B6</f>
        <v>Behandlare 2</v>
      </c>
      <c r="C32" s="1"/>
      <c r="D32" s="1"/>
      <c r="E32" s="31" t="s">
        <v>40</v>
      </c>
      <c r="F32" s="31" t="s">
        <v>42</v>
      </c>
      <c r="G32" s="31" t="s">
        <v>41</v>
      </c>
      <c r="H32" s="31" t="s">
        <v>43</v>
      </c>
      <c r="I32" s="31" t="s">
        <v>44</v>
      </c>
      <c r="J32" s="31" t="s">
        <v>45</v>
      </c>
      <c r="K32" s="31" t="s">
        <v>46</v>
      </c>
      <c r="L32" s="31" t="s">
        <v>47</v>
      </c>
      <c r="M32" s="31" t="s">
        <v>48</v>
      </c>
      <c r="N32" s="31" t="s">
        <v>49</v>
      </c>
      <c r="O32" s="31" t="s">
        <v>50</v>
      </c>
      <c r="P32" s="31" t="s">
        <v>51</v>
      </c>
      <c r="Q32" s="31" t="s">
        <v>52</v>
      </c>
      <c r="R32" s="1"/>
      <c r="S32" s="31" t="s">
        <v>53</v>
      </c>
    </row>
    <row r="33" spans="2:19" x14ac:dyDescent="0.35">
      <c r="B33" s="29">
        <v>1</v>
      </c>
      <c r="C33" s="29"/>
      <c r="D33" s="29"/>
      <c r="E33" s="29">
        <f>E6-E$12</f>
        <v>-2</v>
      </c>
      <c r="F33" s="29">
        <f t="shared" ref="F33:Q33" si="13">F6-F$12</f>
        <v>7</v>
      </c>
      <c r="G33" s="29">
        <f t="shared" si="13"/>
        <v>-2</v>
      </c>
      <c r="H33" s="29">
        <f t="shared" si="13"/>
        <v>0</v>
      </c>
      <c r="I33" s="29">
        <f t="shared" si="13"/>
        <v>2</v>
      </c>
      <c r="J33" s="29">
        <f t="shared" si="13"/>
        <v>2</v>
      </c>
      <c r="K33" s="29">
        <f t="shared" si="13"/>
        <v>2</v>
      </c>
      <c r="L33" s="29">
        <f t="shared" si="13"/>
        <v>0</v>
      </c>
      <c r="M33" s="29">
        <f t="shared" si="13"/>
        <v>1</v>
      </c>
      <c r="N33" s="29">
        <f t="shared" si="13"/>
        <v>0</v>
      </c>
      <c r="O33" s="29">
        <f t="shared" si="13"/>
        <v>1</v>
      </c>
      <c r="P33" s="29">
        <f t="shared" si="13"/>
        <v>0</v>
      </c>
      <c r="Q33" s="29">
        <f t="shared" si="13"/>
        <v>1</v>
      </c>
      <c r="R33" s="29"/>
      <c r="S33" s="29">
        <f>COUNTIF(E33:Q33,"&lt;0")</f>
        <v>2</v>
      </c>
    </row>
    <row r="34" spans="2:19" x14ac:dyDescent="0.35">
      <c r="B34" s="29">
        <v>2</v>
      </c>
      <c r="C34" s="29"/>
      <c r="D34" s="29"/>
      <c r="E34" s="29"/>
      <c r="F34" s="29">
        <f t="shared" ref="F34:Q34" si="14">F$6-E$12</f>
        <v>7</v>
      </c>
      <c r="G34" s="29">
        <f t="shared" si="14"/>
        <v>-2</v>
      </c>
      <c r="H34" s="29">
        <f t="shared" si="14"/>
        <v>0</v>
      </c>
      <c r="I34" s="29">
        <f t="shared" si="14"/>
        <v>1</v>
      </c>
      <c r="J34" s="29">
        <f t="shared" si="14"/>
        <v>2</v>
      </c>
      <c r="K34" s="29">
        <f t="shared" si="14"/>
        <v>2</v>
      </c>
      <c r="L34" s="29">
        <f t="shared" si="14"/>
        <v>0</v>
      </c>
      <c r="M34" s="29">
        <f t="shared" si="14"/>
        <v>0</v>
      </c>
      <c r="N34" s="29">
        <f t="shared" si="14"/>
        <v>1</v>
      </c>
      <c r="O34" s="29">
        <f t="shared" si="14"/>
        <v>0</v>
      </c>
      <c r="P34" s="29">
        <f t="shared" si="14"/>
        <v>1</v>
      </c>
      <c r="Q34" s="29">
        <f t="shared" si="14"/>
        <v>0</v>
      </c>
      <c r="R34" s="29"/>
      <c r="S34" s="29">
        <f t="shared" ref="S34:S45" si="15">COUNTIF(E34:Q34,"&lt;0")</f>
        <v>1</v>
      </c>
    </row>
    <row r="35" spans="2:19" x14ac:dyDescent="0.35">
      <c r="B35" s="29">
        <v>3</v>
      </c>
      <c r="C35" s="29"/>
      <c r="D35" s="29"/>
      <c r="E35" s="29"/>
      <c r="F35" s="29"/>
      <c r="G35" s="29">
        <f t="shared" ref="G35:Q35" si="16">G$6-E$12</f>
        <v>-2</v>
      </c>
      <c r="H35" s="29">
        <f t="shared" si="16"/>
        <v>0</v>
      </c>
      <c r="I35" s="29">
        <f t="shared" si="16"/>
        <v>1</v>
      </c>
      <c r="J35" s="29">
        <f t="shared" si="16"/>
        <v>1</v>
      </c>
      <c r="K35" s="29">
        <f t="shared" si="16"/>
        <v>2</v>
      </c>
      <c r="L35" s="29">
        <f t="shared" si="16"/>
        <v>0</v>
      </c>
      <c r="M35" s="29">
        <f t="shared" si="16"/>
        <v>0</v>
      </c>
      <c r="N35" s="29">
        <f t="shared" si="16"/>
        <v>0</v>
      </c>
      <c r="O35" s="29">
        <f t="shared" si="16"/>
        <v>1</v>
      </c>
      <c r="P35" s="29">
        <f t="shared" si="16"/>
        <v>0</v>
      </c>
      <c r="Q35" s="29">
        <f t="shared" si="16"/>
        <v>1</v>
      </c>
      <c r="R35" s="29"/>
      <c r="S35" s="29">
        <f t="shared" si="15"/>
        <v>1</v>
      </c>
    </row>
    <row r="36" spans="2:19" x14ac:dyDescent="0.35">
      <c r="B36" s="29">
        <v>4</v>
      </c>
      <c r="C36" s="29"/>
      <c r="D36" s="29"/>
      <c r="E36" s="29"/>
      <c r="F36" s="29"/>
      <c r="G36" s="29"/>
      <c r="H36" s="29">
        <f t="shared" ref="H36:Q36" si="17">H$6-E$12</f>
        <v>0</v>
      </c>
      <c r="I36" s="29">
        <f t="shared" si="17"/>
        <v>1</v>
      </c>
      <c r="J36" s="29">
        <f t="shared" si="17"/>
        <v>1</v>
      </c>
      <c r="K36" s="29">
        <f t="shared" si="17"/>
        <v>1</v>
      </c>
      <c r="L36" s="29">
        <f t="shared" si="17"/>
        <v>0</v>
      </c>
      <c r="M36" s="29">
        <f t="shared" si="17"/>
        <v>0</v>
      </c>
      <c r="N36" s="29">
        <f t="shared" si="17"/>
        <v>0</v>
      </c>
      <c r="O36" s="29">
        <f t="shared" si="17"/>
        <v>0</v>
      </c>
      <c r="P36" s="29">
        <f t="shared" si="17"/>
        <v>1</v>
      </c>
      <c r="Q36" s="29">
        <f t="shared" si="17"/>
        <v>0</v>
      </c>
      <c r="R36" s="29"/>
      <c r="S36" s="29">
        <f t="shared" si="15"/>
        <v>0</v>
      </c>
    </row>
    <row r="37" spans="2:19" x14ac:dyDescent="0.35">
      <c r="B37" s="29">
        <v>5</v>
      </c>
      <c r="C37" s="29"/>
      <c r="D37" s="29"/>
      <c r="E37" s="29"/>
      <c r="F37" s="29"/>
      <c r="G37" s="29"/>
      <c r="H37" s="29"/>
      <c r="I37" s="29">
        <f t="shared" ref="I37:Q37" si="18">I$6-E$12</f>
        <v>1</v>
      </c>
      <c r="J37" s="29">
        <f t="shared" si="18"/>
        <v>1</v>
      </c>
      <c r="K37" s="29">
        <f t="shared" si="18"/>
        <v>1</v>
      </c>
      <c r="L37" s="29">
        <f t="shared" si="18"/>
        <v>-1</v>
      </c>
      <c r="M37" s="29">
        <f t="shared" si="18"/>
        <v>0</v>
      </c>
      <c r="N37" s="29">
        <f t="shared" si="18"/>
        <v>0</v>
      </c>
      <c r="O37" s="29">
        <f t="shared" si="18"/>
        <v>0</v>
      </c>
      <c r="P37" s="29">
        <f t="shared" si="18"/>
        <v>0</v>
      </c>
      <c r="Q37" s="29">
        <f t="shared" si="18"/>
        <v>1</v>
      </c>
      <c r="R37" s="29"/>
      <c r="S37" s="29">
        <f t="shared" si="15"/>
        <v>1</v>
      </c>
    </row>
    <row r="38" spans="2:19" x14ac:dyDescent="0.35">
      <c r="B38" s="29">
        <v>6</v>
      </c>
      <c r="C38" s="29"/>
      <c r="D38" s="29"/>
      <c r="E38" s="29"/>
      <c r="F38" s="29"/>
      <c r="G38" s="29"/>
      <c r="H38" s="29"/>
      <c r="I38" s="29"/>
      <c r="J38" s="29">
        <f t="shared" ref="J38:Q38" si="19">J$6-E$12</f>
        <v>1</v>
      </c>
      <c r="K38" s="29">
        <f t="shared" si="19"/>
        <v>1</v>
      </c>
      <c r="L38" s="29">
        <f t="shared" si="19"/>
        <v>-1</v>
      </c>
      <c r="M38" s="29">
        <f t="shared" si="19"/>
        <v>-1</v>
      </c>
      <c r="N38" s="29">
        <f t="shared" si="19"/>
        <v>0</v>
      </c>
      <c r="O38" s="29">
        <f t="shared" si="19"/>
        <v>0</v>
      </c>
      <c r="P38" s="29">
        <f t="shared" si="19"/>
        <v>0</v>
      </c>
      <c r="Q38" s="29">
        <f t="shared" si="19"/>
        <v>0</v>
      </c>
      <c r="R38" s="29"/>
      <c r="S38" s="29">
        <f t="shared" si="15"/>
        <v>2</v>
      </c>
    </row>
    <row r="39" spans="2:19" x14ac:dyDescent="0.35">
      <c r="B39" s="29">
        <v>7</v>
      </c>
      <c r="C39" s="29"/>
      <c r="D39" s="29"/>
      <c r="E39" s="29"/>
      <c r="F39" s="29"/>
      <c r="G39" s="29"/>
      <c r="H39" s="29"/>
      <c r="I39" s="29"/>
      <c r="J39" s="29"/>
      <c r="K39" s="29">
        <f t="shared" ref="K39:Q39" si="20">K$6-E$12</f>
        <v>1</v>
      </c>
      <c r="L39" s="29">
        <f t="shared" si="20"/>
        <v>-1</v>
      </c>
      <c r="M39" s="29">
        <f t="shared" si="20"/>
        <v>-1</v>
      </c>
      <c r="N39" s="29">
        <f t="shared" si="20"/>
        <v>-1</v>
      </c>
      <c r="O39" s="29">
        <f t="shared" si="20"/>
        <v>0</v>
      </c>
      <c r="P39" s="29">
        <f t="shared" si="20"/>
        <v>0</v>
      </c>
      <c r="Q39" s="29">
        <f t="shared" si="20"/>
        <v>0</v>
      </c>
      <c r="R39" s="29"/>
      <c r="S39" s="29">
        <f t="shared" si="15"/>
        <v>3</v>
      </c>
    </row>
    <row r="40" spans="2:19" x14ac:dyDescent="0.35">
      <c r="B40" s="29">
        <v>8</v>
      </c>
      <c r="C40" s="29"/>
      <c r="D40" s="29"/>
      <c r="E40" s="29"/>
      <c r="F40" s="29"/>
      <c r="G40" s="29"/>
      <c r="H40" s="29"/>
      <c r="I40" s="29"/>
      <c r="J40" s="29"/>
      <c r="K40" s="29"/>
      <c r="L40" s="29">
        <f t="shared" ref="L40:Q40" si="21">L$6-E$12</f>
        <v>-1</v>
      </c>
      <c r="M40" s="29">
        <f t="shared" si="21"/>
        <v>-1</v>
      </c>
      <c r="N40" s="29">
        <f t="shared" si="21"/>
        <v>-1</v>
      </c>
      <c r="O40" s="29">
        <f t="shared" si="21"/>
        <v>-1</v>
      </c>
      <c r="P40" s="29">
        <f t="shared" si="21"/>
        <v>0</v>
      </c>
      <c r="Q40" s="29">
        <f t="shared" si="21"/>
        <v>0</v>
      </c>
      <c r="R40" s="29"/>
      <c r="S40" s="29">
        <f t="shared" si="15"/>
        <v>4</v>
      </c>
    </row>
    <row r="41" spans="2:19" x14ac:dyDescent="0.35">
      <c r="B41" s="29">
        <v>9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>
        <f>M$6-E$12</f>
        <v>-1</v>
      </c>
      <c r="N41" s="29">
        <f>N$6-F$12</f>
        <v>-1</v>
      </c>
      <c r="O41" s="29">
        <f>O$6-G$12</f>
        <v>-1</v>
      </c>
      <c r="P41" s="29">
        <f>P$6-H$12</f>
        <v>-1</v>
      </c>
      <c r="Q41" s="29">
        <f>Q$6-I$12</f>
        <v>0</v>
      </c>
      <c r="R41" s="29"/>
      <c r="S41" s="29">
        <f t="shared" si="15"/>
        <v>4</v>
      </c>
    </row>
    <row r="42" spans="2:19" x14ac:dyDescent="0.35">
      <c r="B42" s="29">
        <v>10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>
        <f>N$6-E$12</f>
        <v>-1</v>
      </c>
      <c r="O42" s="29">
        <f>O$6-F$12</f>
        <v>-1</v>
      </c>
      <c r="P42" s="29">
        <f>P$6-G$12</f>
        <v>-1</v>
      </c>
      <c r="Q42" s="29">
        <f>Q$6-H$12</f>
        <v>-1</v>
      </c>
      <c r="R42" s="29"/>
      <c r="S42" s="29">
        <f t="shared" si="15"/>
        <v>4</v>
      </c>
    </row>
    <row r="43" spans="2:19" x14ac:dyDescent="0.35">
      <c r="B43" s="29">
        <v>11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>
        <f>O$6-E$12</f>
        <v>-1</v>
      </c>
      <c r="P43" s="29">
        <f>P$6-F$12</f>
        <v>-1</v>
      </c>
      <c r="Q43" s="29">
        <f>Q$6-G$12</f>
        <v>-1</v>
      </c>
      <c r="R43" s="29"/>
      <c r="S43" s="29">
        <f t="shared" si="15"/>
        <v>3</v>
      </c>
    </row>
    <row r="44" spans="2:19" x14ac:dyDescent="0.35">
      <c r="B44" s="29">
        <v>12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>
        <f>P$6-E$12</f>
        <v>-1</v>
      </c>
      <c r="Q44" s="29">
        <f>Q$6-F$12</f>
        <v>-1</v>
      </c>
      <c r="R44" s="29"/>
      <c r="S44" s="29">
        <f t="shared" si="15"/>
        <v>2</v>
      </c>
    </row>
    <row r="45" spans="2:19" x14ac:dyDescent="0.35">
      <c r="B45" s="29">
        <v>13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>
        <f>Q$6-E$12</f>
        <v>-1</v>
      </c>
      <c r="R45" s="29"/>
      <c r="S45" s="29">
        <f t="shared" si="15"/>
        <v>1</v>
      </c>
    </row>
    <row r="48" spans="2:19" x14ac:dyDescent="0.35">
      <c r="B48" s="4" t="str">
        <f>B7</f>
        <v>Behandlare 3</v>
      </c>
      <c r="C48" s="1"/>
      <c r="D48" s="1"/>
      <c r="E48" s="31" t="s">
        <v>40</v>
      </c>
      <c r="F48" s="31" t="s">
        <v>42</v>
      </c>
      <c r="G48" s="31" t="s">
        <v>41</v>
      </c>
      <c r="H48" s="31" t="s">
        <v>43</v>
      </c>
      <c r="I48" s="31" t="s">
        <v>44</v>
      </c>
      <c r="J48" s="31" t="s">
        <v>45</v>
      </c>
      <c r="K48" s="31" t="s">
        <v>46</v>
      </c>
      <c r="L48" s="31" t="s">
        <v>47</v>
      </c>
      <c r="M48" s="31" t="s">
        <v>48</v>
      </c>
      <c r="N48" s="31" t="s">
        <v>49</v>
      </c>
      <c r="O48" s="31" t="s">
        <v>50</v>
      </c>
      <c r="P48" s="31" t="s">
        <v>51</v>
      </c>
      <c r="Q48" s="31" t="s">
        <v>52</v>
      </c>
      <c r="R48" s="1"/>
      <c r="S48" s="31" t="s">
        <v>53</v>
      </c>
    </row>
    <row r="49" spans="2:19" x14ac:dyDescent="0.35">
      <c r="B49" s="29">
        <v>1</v>
      </c>
      <c r="C49" s="29"/>
      <c r="D49" s="29"/>
      <c r="E49" s="29">
        <f t="shared" ref="E49:Q49" si="22">E7-E$12</f>
        <v>-2</v>
      </c>
      <c r="F49" s="29">
        <f t="shared" si="22"/>
        <v>-2</v>
      </c>
      <c r="G49" s="29">
        <f t="shared" si="22"/>
        <v>-2</v>
      </c>
      <c r="H49" s="29">
        <f t="shared" si="22"/>
        <v>-2</v>
      </c>
      <c r="I49" s="29">
        <f t="shared" si="22"/>
        <v>-1</v>
      </c>
      <c r="J49" s="29">
        <f t="shared" si="22"/>
        <v>-1</v>
      </c>
      <c r="K49" s="29">
        <f t="shared" si="22"/>
        <v>-1</v>
      </c>
      <c r="L49" s="29">
        <f t="shared" si="22"/>
        <v>-1</v>
      </c>
      <c r="M49" s="29">
        <f t="shared" si="22"/>
        <v>0</v>
      </c>
      <c r="N49" s="29">
        <f t="shared" si="22"/>
        <v>-1</v>
      </c>
      <c r="O49" s="29">
        <f t="shared" si="22"/>
        <v>0</v>
      </c>
      <c r="P49" s="29">
        <f t="shared" si="22"/>
        <v>-1</v>
      </c>
      <c r="Q49" s="29">
        <f t="shared" si="22"/>
        <v>0</v>
      </c>
      <c r="R49" s="29"/>
      <c r="S49" s="29">
        <f>COUNTIF(E49:Q49,"&lt;0")</f>
        <v>10</v>
      </c>
    </row>
    <row r="50" spans="2:19" x14ac:dyDescent="0.35">
      <c r="B50" s="29">
        <v>2</v>
      </c>
      <c r="C50" s="29"/>
      <c r="D50" s="29"/>
      <c r="E50" s="29"/>
      <c r="F50" s="29">
        <f t="shared" ref="F50:Q50" si="23">F$7-E$12</f>
        <v>-2</v>
      </c>
      <c r="G50" s="29">
        <f t="shared" si="23"/>
        <v>-2</v>
      </c>
      <c r="H50" s="29">
        <f t="shared" si="23"/>
        <v>-2</v>
      </c>
      <c r="I50" s="29">
        <f t="shared" si="23"/>
        <v>-2</v>
      </c>
      <c r="J50" s="29">
        <f t="shared" si="23"/>
        <v>-1</v>
      </c>
      <c r="K50" s="29">
        <f t="shared" si="23"/>
        <v>-1</v>
      </c>
      <c r="L50" s="29">
        <f t="shared" si="23"/>
        <v>-1</v>
      </c>
      <c r="M50" s="29">
        <f t="shared" si="23"/>
        <v>-1</v>
      </c>
      <c r="N50" s="29">
        <f t="shared" si="23"/>
        <v>0</v>
      </c>
      <c r="O50" s="29">
        <f t="shared" si="23"/>
        <v>-1</v>
      </c>
      <c r="P50" s="29">
        <f t="shared" si="23"/>
        <v>0</v>
      </c>
      <c r="Q50" s="29">
        <f t="shared" si="23"/>
        <v>-1</v>
      </c>
      <c r="R50" s="29"/>
      <c r="S50" s="29">
        <f t="shared" ref="S50:S61" si="24">COUNTIF(E50:Q50,"&lt;0")</f>
        <v>10</v>
      </c>
    </row>
    <row r="51" spans="2:19" x14ac:dyDescent="0.35">
      <c r="B51" s="29">
        <v>3</v>
      </c>
      <c r="C51" s="29"/>
      <c r="D51" s="29"/>
      <c r="E51" s="29"/>
      <c r="F51" s="29"/>
      <c r="G51" s="29">
        <f t="shared" ref="G51:Q51" si="25">G$7-E$12</f>
        <v>-2</v>
      </c>
      <c r="H51" s="29">
        <f t="shared" si="25"/>
        <v>-2</v>
      </c>
      <c r="I51" s="29">
        <f t="shared" si="25"/>
        <v>-2</v>
      </c>
      <c r="J51" s="29">
        <f t="shared" si="25"/>
        <v>-2</v>
      </c>
      <c r="K51" s="29">
        <f t="shared" si="25"/>
        <v>-1</v>
      </c>
      <c r="L51" s="29">
        <f t="shared" si="25"/>
        <v>-1</v>
      </c>
      <c r="M51" s="29">
        <f t="shared" si="25"/>
        <v>-1</v>
      </c>
      <c r="N51" s="29">
        <f t="shared" si="25"/>
        <v>-1</v>
      </c>
      <c r="O51" s="29">
        <f t="shared" si="25"/>
        <v>0</v>
      </c>
      <c r="P51" s="29">
        <f t="shared" si="25"/>
        <v>-1</v>
      </c>
      <c r="Q51" s="29">
        <f t="shared" si="25"/>
        <v>0</v>
      </c>
      <c r="R51" s="29"/>
      <c r="S51" s="29">
        <f t="shared" si="24"/>
        <v>9</v>
      </c>
    </row>
    <row r="52" spans="2:19" x14ac:dyDescent="0.35">
      <c r="B52" s="29">
        <v>4</v>
      </c>
      <c r="C52" s="29"/>
      <c r="D52" s="29"/>
      <c r="E52" s="29"/>
      <c r="F52" s="29"/>
      <c r="G52" s="29"/>
      <c r="H52" s="29">
        <f t="shared" ref="H52:Q52" si="26">H$7-E$12</f>
        <v>-2</v>
      </c>
      <c r="I52" s="29">
        <f t="shared" si="26"/>
        <v>-2</v>
      </c>
      <c r="J52" s="29">
        <f t="shared" si="26"/>
        <v>-2</v>
      </c>
      <c r="K52" s="29">
        <f t="shared" si="26"/>
        <v>-2</v>
      </c>
      <c r="L52" s="29">
        <f t="shared" si="26"/>
        <v>-1</v>
      </c>
      <c r="M52" s="29">
        <f t="shared" si="26"/>
        <v>-1</v>
      </c>
      <c r="N52" s="29">
        <f t="shared" si="26"/>
        <v>-1</v>
      </c>
      <c r="O52" s="29">
        <f t="shared" si="26"/>
        <v>-1</v>
      </c>
      <c r="P52" s="29">
        <f t="shared" si="26"/>
        <v>0</v>
      </c>
      <c r="Q52" s="29">
        <f t="shared" si="26"/>
        <v>-1</v>
      </c>
      <c r="R52" s="29"/>
      <c r="S52" s="29">
        <f t="shared" si="24"/>
        <v>9</v>
      </c>
    </row>
    <row r="53" spans="2:19" x14ac:dyDescent="0.35">
      <c r="B53" s="29">
        <v>5</v>
      </c>
      <c r="C53" s="29"/>
      <c r="D53" s="29"/>
      <c r="E53" s="29"/>
      <c r="F53" s="29"/>
      <c r="G53" s="29"/>
      <c r="H53" s="29"/>
      <c r="I53" s="29">
        <f t="shared" ref="I53:Q53" si="27">I$7-E$12</f>
        <v>-2</v>
      </c>
      <c r="J53" s="29">
        <f t="shared" si="27"/>
        <v>-2</v>
      </c>
      <c r="K53" s="29">
        <f t="shared" si="27"/>
        <v>-2</v>
      </c>
      <c r="L53" s="29">
        <f t="shared" si="27"/>
        <v>-2</v>
      </c>
      <c r="M53" s="29">
        <f t="shared" si="27"/>
        <v>-1</v>
      </c>
      <c r="N53" s="29">
        <f t="shared" si="27"/>
        <v>-1</v>
      </c>
      <c r="O53" s="29">
        <f t="shared" si="27"/>
        <v>-1</v>
      </c>
      <c r="P53" s="29">
        <f t="shared" si="27"/>
        <v>-1</v>
      </c>
      <c r="Q53" s="29">
        <f t="shared" si="27"/>
        <v>0</v>
      </c>
      <c r="R53" s="29"/>
      <c r="S53" s="29">
        <f t="shared" si="24"/>
        <v>8</v>
      </c>
    </row>
    <row r="54" spans="2:19" x14ac:dyDescent="0.35">
      <c r="B54" s="29">
        <v>6</v>
      </c>
      <c r="C54" s="29"/>
      <c r="D54" s="29"/>
      <c r="E54" s="29"/>
      <c r="F54" s="29"/>
      <c r="G54" s="29"/>
      <c r="H54" s="29"/>
      <c r="I54" s="29"/>
      <c r="J54" s="29">
        <f t="shared" ref="J54:Q54" si="28">J$7-E$12</f>
        <v>-2</v>
      </c>
      <c r="K54" s="29">
        <f t="shared" si="28"/>
        <v>-2</v>
      </c>
      <c r="L54" s="29">
        <f t="shared" si="28"/>
        <v>-2</v>
      </c>
      <c r="M54" s="29">
        <f t="shared" si="28"/>
        <v>-2</v>
      </c>
      <c r="N54" s="29">
        <f t="shared" si="28"/>
        <v>-1</v>
      </c>
      <c r="O54" s="29">
        <f t="shared" si="28"/>
        <v>-1</v>
      </c>
      <c r="P54" s="29">
        <f t="shared" si="28"/>
        <v>-1</v>
      </c>
      <c r="Q54" s="29">
        <f t="shared" si="28"/>
        <v>-1</v>
      </c>
      <c r="R54" s="29"/>
      <c r="S54" s="29">
        <f t="shared" si="24"/>
        <v>8</v>
      </c>
    </row>
    <row r="55" spans="2:19" x14ac:dyDescent="0.35">
      <c r="B55" s="29">
        <v>7</v>
      </c>
      <c r="C55" s="29"/>
      <c r="D55" s="29"/>
      <c r="E55" s="29"/>
      <c r="F55" s="29"/>
      <c r="G55" s="29"/>
      <c r="H55" s="29"/>
      <c r="I55" s="29"/>
      <c r="J55" s="29"/>
      <c r="K55" s="29">
        <f t="shared" ref="K55:Q55" si="29">K$7-E$12</f>
        <v>-2</v>
      </c>
      <c r="L55" s="29">
        <f t="shared" si="29"/>
        <v>-2</v>
      </c>
      <c r="M55" s="29">
        <f t="shared" si="29"/>
        <v>-2</v>
      </c>
      <c r="N55" s="29">
        <f t="shared" si="29"/>
        <v>-2</v>
      </c>
      <c r="O55" s="29">
        <f t="shared" si="29"/>
        <v>-1</v>
      </c>
      <c r="P55" s="29">
        <f t="shared" si="29"/>
        <v>-1</v>
      </c>
      <c r="Q55" s="29">
        <f t="shared" si="29"/>
        <v>-1</v>
      </c>
      <c r="R55" s="29"/>
      <c r="S55" s="29">
        <f t="shared" si="24"/>
        <v>7</v>
      </c>
    </row>
    <row r="56" spans="2:19" x14ac:dyDescent="0.35">
      <c r="B56" s="29">
        <v>8</v>
      </c>
      <c r="C56" s="29"/>
      <c r="D56" s="29"/>
      <c r="E56" s="29"/>
      <c r="F56" s="29"/>
      <c r="G56" s="29"/>
      <c r="H56" s="29"/>
      <c r="I56" s="29"/>
      <c r="J56" s="29"/>
      <c r="K56" s="29"/>
      <c r="L56" s="29">
        <f t="shared" ref="L56:Q56" si="30">L$7-E$12</f>
        <v>-2</v>
      </c>
      <c r="M56" s="29">
        <f t="shared" si="30"/>
        <v>-2</v>
      </c>
      <c r="N56" s="29">
        <f t="shared" si="30"/>
        <v>-2</v>
      </c>
      <c r="O56" s="29">
        <f t="shared" si="30"/>
        <v>-2</v>
      </c>
      <c r="P56" s="29">
        <f t="shared" si="30"/>
        <v>-1</v>
      </c>
      <c r="Q56" s="29">
        <f t="shared" si="30"/>
        <v>-1</v>
      </c>
      <c r="R56" s="29"/>
      <c r="S56" s="29">
        <f t="shared" si="24"/>
        <v>6</v>
      </c>
    </row>
    <row r="57" spans="2:19" x14ac:dyDescent="0.35">
      <c r="B57" s="29">
        <v>9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>
        <f>M$7-E$12</f>
        <v>-2</v>
      </c>
      <c r="N57" s="29">
        <f>N$7-F$12</f>
        <v>-2</v>
      </c>
      <c r="O57" s="29">
        <f>O$7-G$12</f>
        <v>-2</v>
      </c>
      <c r="P57" s="29">
        <f>P$7-H$12</f>
        <v>-2</v>
      </c>
      <c r="Q57" s="29">
        <f>Q$7-I$12</f>
        <v>-1</v>
      </c>
      <c r="R57" s="29"/>
      <c r="S57" s="29">
        <f t="shared" si="24"/>
        <v>5</v>
      </c>
    </row>
    <row r="58" spans="2:19" x14ac:dyDescent="0.35">
      <c r="B58" s="29">
        <v>10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>
        <f>N$7-E$12</f>
        <v>-2</v>
      </c>
      <c r="O58" s="29">
        <f>O$7-F$12</f>
        <v>-2</v>
      </c>
      <c r="P58" s="29">
        <f>P$7-G$12</f>
        <v>-2</v>
      </c>
      <c r="Q58" s="29">
        <f>Q$7-H$12</f>
        <v>-2</v>
      </c>
      <c r="R58" s="29"/>
      <c r="S58" s="29">
        <f t="shared" si="24"/>
        <v>4</v>
      </c>
    </row>
    <row r="59" spans="2:19" x14ac:dyDescent="0.35">
      <c r="B59" s="29">
        <v>11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>
        <f>O$7-E$12</f>
        <v>-2</v>
      </c>
      <c r="P59" s="29">
        <f>P$7-F$12</f>
        <v>-2</v>
      </c>
      <c r="Q59" s="29">
        <f>Q$7-G$12</f>
        <v>-2</v>
      </c>
      <c r="R59" s="29"/>
      <c r="S59" s="29">
        <f t="shared" si="24"/>
        <v>3</v>
      </c>
    </row>
    <row r="60" spans="2:19" x14ac:dyDescent="0.35">
      <c r="B60" s="29">
        <v>12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>
        <f>P$7-E$12</f>
        <v>-2</v>
      </c>
      <c r="Q60" s="29">
        <f>Q$7-F$12</f>
        <v>-2</v>
      </c>
      <c r="R60" s="29"/>
      <c r="S60" s="29">
        <f t="shared" si="24"/>
        <v>2</v>
      </c>
    </row>
    <row r="61" spans="2:19" x14ac:dyDescent="0.35">
      <c r="B61" s="29">
        <v>13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>
        <f>Q$7-E$12</f>
        <v>-2</v>
      </c>
      <c r="R61" s="29"/>
      <c r="S61" s="29">
        <f t="shared" si="24"/>
        <v>1</v>
      </c>
    </row>
    <row r="64" spans="2:19" x14ac:dyDescent="0.35">
      <c r="B64" s="4" t="str">
        <f>B8</f>
        <v>Behandlare 4</v>
      </c>
      <c r="C64" s="1"/>
      <c r="D64" s="1"/>
      <c r="E64" s="31" t="s">
        <v>40</v>
      </c>
      <c r="F64" s="31" t="s">
        <v>42</v>
      </c>
      <c r="G64" s="31" t="s">
        <v>41</v>
      </c>
      <c r="H64" s="31" t="s">
        <v>43</v>
      </c>
      <c r="I64" s="31" t="s">
        <v>44</v>
      </c>
      <c r="J64" s="31" t="s">
        <v>45</v>
      </c>
      <c r="K64" s="31" t="s">
        <v>46</v>
      </c>
      <c r="L64" s="31" t="s">
        <v>47</v>
      </c>
      <c r="M64" s="31" t="s">
        <v>48</v>
      </c>
      <c r="N64" s="31" t="s">
        <v>49</v>
      </c>
      <c r="O64" s="31" t="s">
        <v>50</v>
      </c>
      <c r="P64" s="31" t="s">
        <v>51</v>
      </c>
      <c r="Q64" s="31" t="s">
        <v>52</v>
      </c>
      <c r="R64" s="1"/>
      <c r="S64" s="31" t="s">
        <v>53</v>
      </c>
    </row>
    <row r="65" spans="2:19" x14ac:dyDescent="0.35">
      <c r="B65" s="29">
        <v>1</v>
      </c>
      <c r="C65" s="29"/>
      <c r="D65" s="29"/>
      <c r="E65" s="29">
        <f t="shared" ref="E65:Q65" si="31">E8-E$12</f>
        <v>-2</v>
      </c>
      <c r="F65" s="29">
        <f t="shared" si="31"/>
        <v>-2</v>
      </c>
      <c r="G65" s="29">
        <f t="shared" si="31"/>
        <v>-2</v>
      </c>
      <c r="H65" s="29">
        <f t="shared" si="31"/>
        <v>-2</v>
      </c>
      <c r="I65" s="29">
        <f t="shared" si="31"/>
        <v>-1</v>
      </c>
      <c r="J65" s="29">
        <f t="shared" si="31"/>
        <v>-1</v>
      </c>
      <c r="K65" s="29">
        <f t="shared" si="31"/>
        <v>-1</v>
      </c>
      <c r="L65" s="29">
        <f t="shared" si="31"/>
        <v>-1</v>
      </c>
      <c r="M65" s="29">
        <f t="shared" si="31"/>
        <v>0</v>
      </c>
      <c r="N65" s="29">
        <f t="shared" si="31"/>
        <v>-1</v>
      </c>
      <c r="O65" s="29">
        <f t="shared" si="31"/>
        <v>0</v>
      </c>
      <c r="P65" s="29">
        <f t="shared" si="31"/>
        <v>-1</v>
      </c>
      <c r="Q65" s="29">
        <f t="shared" si="31"/>
        <v>0</v>
      </c>
      <c r="R65" s="29"/>
      <c r="S65" s="29">
        <f>COUNTIF(E65:Q65,"&lt;0")</f>
        <v>10</v>
      </c>
    </row>
    <row r="66" spans="2:19" x14ac:dyDescent="0.35">
      <c r="B66" s="29">
        <v>2</v>
      </c>
      <c r="C66" s="29"/>
      <c r="D66" s="29"/>
      <c r="E66" s="29"/>
      <c r="F66" s="29">
        <f t="shared" ref="F66:Q66" si="32">F$8-E$12</f>
        <v>-2</v>
      </c>
      <c r="G66" s="29">
        <f t="shared" si="32"/>
        <v>-2</v>
      </c>
      <c r="H66" s="29">
        <f t="shared" si="32"/>
        <v>-2</v>
      </c>
      <c r="I66" s="29">
        <f t="shared" si="32"/>
        <v>-2</v>
      </c>
      <c r="J66" s="29">
        <f t="shared" si="32"/>
        <v>-1</v>
      </c>
      <c r="K66" s="29">
        <f t="shared" si="32"/>
        <v>-1</v>
      </c>
      <c r="L66" s="29">
        <f t="shared" si="32"/>
        <v>-1</v>
      </c>
      <c r="M66" s="29">
        <f t="shared" si="32"/>
        <v>-1</v>
      </c>
      <c r="N66" s="29">
        <f t="shared" si="32"/>
        <v>0</v>
      </c>
      <c r="O66" s="29">
        <f t="shared" si="32"/>
        <v>-1</v>
      </c>
      <c r="P66" s="29">
        <f t="shared" si="32"/>
        <v>0</v>
      </c>
      <c r="Q66" s="29">
        <f t="shared" si="32"/>
        <v>-1</v>
      </c>
      <c r="R66" s="29"/>
      <c r="S66" s="29">
        <f t="shared" ref="S66:S77" si="33">COUNTIF(E66:Q66,"&lt;0")</f>
        <v>10</v>
      </c>
    </row>
    <row r="67" spans="2:19" x14ac:dyDescent="0.35">
      <c r="B67" s="29">
        <v>3</v>
      </c>
      <c r="C67" s="29"/>
      <c r="D67" s="29"/>
      <c r="E67" s="29"/>
      <c r="F67" s="29"/>
      <c r="G67" s="29">
        <f t="shared" ref="G67:Q67" si="34">G$8-E$12</f>
        <v>-2</v>
      </c>
      <c r="H67" s="29">
        <f t="shared" si="34"/>
        <v>-2</v>
      </c>
      <c r="I67" s="29">
        <f t="shared" si="34"/>
        <v>-2</v>
      </c>
      <c r="J67" s="29">
        <f t="shared" si="34"/>
        <v>-2</v>
      </c>
      <c r="K67" s="29">
        <f t="shared" si="34"/>
        <v>-1</v>
      </c>
      <c r="L67" s="29">
        <f t="shared" si="34"/>
        <v>-1</v>
      </c>
      <c r="M67" s="29">
        <f t="shared" si="34"/>
        <v>-1</v>
      </c>
      <c r="N67" s="29">
        <f t="shared" si="34"/>
        <v>-1</v>
      </c>
      <c r="O67" s="29">
        <f t="shared" si="34"/>
        <v>0</v>
      </c>
      <c r="P67" s="29">
        <f t="shared" si="34"/>
        <v>-1</v>
      </c>
      <c r="Q67" s="29">
        <f t="shared" si="34"/>
        <v>0</v>
      </c>
      <c r="R67" s="29"/>
      <c r="S67" s="29">
        <f t="shared" si="33"/>
        <v>9</v>
      </c>
    </row>
    <row r="68" spans="2:19" x14ac:dyDescent="0.35">
      <c r="B68" s="29">
        <v>4</v>
      </c>
      <c r="C68" s="29"/>
      <c r="D68" s="29"/>
      <c r="E68" s="29"/>
      <c r="F68" s="29"/>
      <c r="G68" s="29"/>
      <c r="H68" s="29">
        <f t="shared" ref="H68:Q68" si="35">H$8-E$12</f>
        <v>-2</v>
      </c>
      <c r="I68" s="29">
        <f t="shared" si="35"/>
        <v>-2</v>
      </c>
      <c r="J68" s="29">
        <f t="shared" si="35"/>
        <v>-2</v>
      </c>
      <c r="K68" s="29">
        <f t="shared" si="35"/>
        <v>-2</v>
      </c>
      <c r="L68" s="29">
        <f t="shared" si="35"/>
        <v>-1</v>
      </c>
      <c r="M68" s="29">
        <f t="shared" si="35"/>
        <v>-1</v>
      </c>
      <c r="N68" s="29">
        <f t="shared" si="35"/>
        <v>-1</v>
      </c>
      <c r="O68" s="29">
        <f t="shared" si="35"/>
        <v>-1</v>
      </c>
      <c r="P68" s="29">
        <f t="shared" si="35"/>
        <v>0</v>
      </c>
      <c r="Q68" s="29">
        <f t="shared" si="35"/>
        <v>-1</v>
      </c>
      <c r="R68" s="29"/>
      <c r="S68" s="29">
        <f t="shared" si="33"/>
        <v>9</v>
      </c>
    </row>
    <row r="69" spans="2:19" x14ac:dyDescent="0.35">
      <c r="B69" s="29">
        <v>5</v>
      </c>
      <c r="C69" s="29"/>
      <c r="D69" s="29"/>
      <c r="E69" s="29"/>
      <c r="F69" s="29"/>
      <c r="G69" s="29"/>
      <c r="H69" s="29"/>
      <c r="I69" s="29">
        <f t="shared" ref="I69:Q69" si="36">I$8-E$12</f>
        <v>-2</v>
      </c>
      <c r="J69" s="29">
        <f t="shared" si="36"/>
        <v>-2</v>
      </c>
      <c r="K69" s="29">
        <f t="shared" si="36"/>
        <v>-2</v>
      </c>
      <c r="L69" s="29">
        <f t="shared" si="36"/>
        <v>-2</v>
      </c>
      <c r="M69" s="29">
        <f t="shared" si="36"/>
        <v>-1</v>
      </c>
      <c r="N69" s="29">
        <f t="shared" si="36"/>
        <v>-1</v>
      </c>
      <c r="O69" s="29">
        <f t="shared" si="36"/>
        <v>-1</v>
      </c>
      <c r="P69" s="29">
        <f t="shared" si="36"/>
        <v>-1</v>
      </c>
      <c r="Q69" s="29">
        <f t="shared" si="36"/>
        <v>0</v>
      </c>
      <c r="R69" s="29"/>
      <c r="S69" s="29">
        <f t="shared" si="33"/>
        <v>8</v>
      </c>
    </row>
    <row r="70" spans="2:19" x14ac:dyDescent="0.35">
      <c r="B70" s="29">
        <v>6</v>
      </c>
      <c r="C70" s="29"/>
      <c r="D70" s="29"/>
      <c r="E70" s="29"/>
      <c r="F70" s="29"/>
      <c r="G70" s="29"/>
      <c r="H70" s="29"/>
      <c r="I70" s="29"/>
      <c r="J70" s="29">
        <f t="shared" ref="J70:Q70" si="37">J$8-E$12</f>
        <v>-2</v>
      </c>
      <c r="K70" s="29">
        <f t="shared" si="37"/>
        <v>-2</v>
      </c>
      <c r="L70" s="29">
        <f t="shared" si="37"/>
        <v>-2</v>
      </c>
      <c r="M70" s="29">
        <f t="shared" si="37"/>
        <v>-2</v>
      </c>
      <c r="N70" s="29">
        <f t="shared" si="37"/>
        <v>-1</v>
      </c>
      <c r="O70" s="29">
        <f t="shared" si="37"/>
        <v>-1</v>
      </c>
      <c r="P70" s="29">
        <f t="shared" si="37"/>
        <v>-1</v>
      </c>
      <c r="Q70" s="29">
        <f t="shared" si="37"/>
        <v>-1</v>
      </c>
      <c r="R70" s="29"/>
      <c r="S70" s="29">
        <f t="shared" si="33"/>
        <v>8</v>
      </c>
    </row>
    <row r="71" spans="2:19" x14ac:dyDescent="0.35">
      <c r="B71" s="29">
        <v>7</v>
      </c>
      <c r="C71" s="29"/>
      <c r="D71" s="29"/>
      <c r="E71" s="29"/>
      <c r="F71" s="29"/>
      <c r="G71" s="29"/>
      <c r="H71" s="29"/>
      <c r="I71" s="29"/>
      <c r="J71" s="29"/>
      <c r="K71" s="29">
        <f t="shared" ref="K71:Q71" si="38">K$8-E$12</f>
        <v>-2</v>
      </c>
      <c r="L71" s="29">
        <f t="shared" si="38"/>
        <v>-2</v>
      </c>
      <c r="M71" s="29">
        <f t="shared" si="38"/>
        <v>-2</v>
      </c>
      <c r="N71" s="29">
        <f t="shared" si="38"/>
        <v>-2</v>
      </c>
      <c r="O71" s="29">
        <f t="shared" si="38"/>
        <v>-1</v>
      </c>
      <c r="P71" s="29">
        <f t="shared" si="38"/>
        <v>-1</v>
      </c>
      <c r="Q71" s="29">
        <f t="shared" si="38"/>
        <v>-1</v>
      </c>
      <c r="R71" s="29"/>
      <c r="S71" s="29">
        <f t="shared" si="33"/>
        <v>7</v>
      </c>
    </row>
    <row r="72" spans="2:19" x14ac:dyDescent="0.35">
      <c r="B72" s="29">
        <v>8</v>
      </c>
      <c r="C72" s="29"/>
      <c r="D72" s="29"/>
      <c r="E72" s="29"/>
      <c r="F72" s="29"/>
      <c r="G72" s="29"/>
      <c r="H72" s="29"/>
      <c r="I72" s="29"/>
      <c r="J72" s="29"/>
      <c r="K72" s="29"/>
      <c r="L72" s="29">
        <f t="shared" ref="L72:Q72" si="39">L$8-E$12</f>
        <v>-2</v>
      </c>
      <c r="M72" s="29">
        <f t="shared" si="39"/>
        <v>-2</v>
      </c>
      <c r="N72" s="29">
        <f t="shared" si="39"/>
        <v>-2</v>
      </c>
      <c r="O72" s="29">
        <f t="shared" si="39"/>
        <v>-2</v>
      </c>
      <c r="P72" s="29">
        <f t="shared" si="39"/>
        <v>-1</v>
      </c>
      <c r="Q72" s="29">
        <f t="shared" si="39"/>
        <v>-1</v>
      </c>
      <c r="R72" s="29"/>
      <c r="S72" s="29">
        <f t="shared" si="33"/>
        <v>6</v>
      </c>
    </row>
    <row r="73" spans="2:19" x14ac:dyDescent="0.35">
      <c r="B73" s="29">
        <v>9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>
        <f>M$8-E$12</f>
        <v>-2</v>
      </c>
      <c r="N73" s="29">
        <f>N$8-F$12</f>
        <v>-2</v>
      </c>
      <c r="O73" s="29">
        <f>O$8-G$12</f>
        <v>-2</v>
      </c>
      <c r="P73" s="29">
        <f>P$8-H$12</f>
        <v>-2</v>
      </c>
      <c r="Q73" s="29">
        <f>Q$8-I$12</f>
        <v>-1</v>
      </c>
      <c r="R73" s="29"/>
      <c r="S73" s="29">
        <f t="shared" si="33"/>
        <v>5</v>
      </c>
    </row>
    <row r="74" spans="2:19" x14ac:dyDescent="0.35">
      <c r="B74" s="29">
        <v>10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>
        <f>N$8-E$12</f>
        <v>-2</v>
      </c>
      <c r="O74" s="29">
        <f>O$8-F$12</f>
        <v>-2</v>
      </c>
      <c r="P74" s="29">
        <f>P$8-G$12</f>
        <v>-2</v>
      </c>
      <c r="Q74" s="29">
        <f>Q$8-H$12</f>
        <v>-2</v>
      </c>
      <c r="R74" s="29"/>
      <c r="S74" s="29">
        <f t="shared" si="33"/>
        <v>4</v>
      </c>
    </row>
    <row r="75" spans="2:19" x14ac:dyDescent="0.35">
      <c r="B75" s="29">
        <v>11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>
        <f>O$8-E$12</f>
        <v>-2</v>
      </c>
      <c r="P75" s="29">
        <f>P$8-F$12</f>
        <v>-2</v>
      </c>
      <c r="Q75" s="29">
        <f>Q$8-G$12</f>
        <v>-2</v>
      </c>
      <c r="R75" s="29"/>
      <c r="S75" s="29">
        <f t="shared" si="33"/>
        <v>3</v>
      </c>
    </row>
    <row r="76" spans="2:19" x14ac:dyDescent="0.35">
      <c r="B76" s="29">
        <v>12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>
        <f>P$8-E$12</f>
        <v>-2</v>
      </c>
      <c r="Q76" s="29">
        <f>Q$8-F$12</f>
        <v>-2</v>
      </c>
      <c r="R76" s="29"/>
      <c r="S76" s="29">
        <f t="shared" si="33"/>
        <v>2</v>
      </c>
    </row>
    <row r="77" spans="2:19" x14ac:dyDescent="0.35">
      <c r="B77" s="29">
        <v>13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>
        <f>Q$8-E$12</f>
        <v>-2</v>
      </c>
      <c r="R77" s="29"/>
      <c r="S77" s="29">
        <f t="shared" si="33"/>
        <v>1</v>
      </c>
    </row>
    <row r="80" spans="2:19" x14ac:dyDescent="0.35">
      <c r="B80" s="4" t="str">
        <f>B9</f>
        <v>Behandlare 5</v>
      </c>
      <c r="C80" s="1"/>
      <c r="D80" s="1"/>
      <c r="E80" s="31" t="s">
        <v>40</v>
      </c>
      <c r="F80" s="31" t="s">
        <v>42</v>
      </c>
      <c r="G80" s="31" t="s">
        <v>41</v>
      </c>
      <c r="H80" s="31" t="s">
        <v>43</v>
      </c>
      <c r="I80" s="31" t="s">
        <v>44</v>
      </c>
      <c r="J80" s="31" t="s">
        <v>45</v>
      </c>
      <c r="K80" s="31" t="s">
        <v>46</v>
      </c>
      <c r="L80" s="31" t="s">
        <v>47</v>
      </c>
      <c r="M80" s="31" t="s">
        <v>48</v>
      </c>
      <c r="N80" s="31" t="s">
        <v>49</v>
      </c>
      <c r="O80" s="31" t="s">
        <v>50</v>
      </c>
      <c r="P80" s="31" t="s">
        <v>51</v>
      </c>
      <c r="Q80" s="31" t="s">
        <v>52</v>
      </c>
      <c r="R80" s="1"/>
      <c r="S80" s="31" t="s">
        <v>53</v>
      </c>
    </row>
    <row r="81" spans="2:19" x14ac:dyDescent="0.35">
      <c r="B81" s="29">
        <v>1</v>
      </c>
      <c r="C81" s="29"/>
      <c r="D81" s="29"/>
      <c r="E81" s="29">
        <f t="shared" ref="E81:Q81" si="40">E9-E$12</f>
        <v>-2</v>
      </c>
      <c r="F81" s="29">
        <f t="shared" si="40"/>
        <v>-2</v>
      </c>
      <c r="G81" s="29">
        <f t="shared" si="40"/>
        <v>-2</v>
      </c>
      <c r="H81" s="29">
        <f t="shared" si="40"/>
        <v>-2</v>
      </c>
      <c r="I81" s="29">
        <f t="shared" si="40"/>
        <v>-1</v>
      </c>
      <c r="J81" s="29">
        <f t="shared" si="40"/>
        <v>-1</v>
      </c>
      <c r="K81" s="29">
        <f t="shared" si="40"/>
        <v>-1</v>
      </c>
      <c r="L81" s="29">
        <f t="shared" si="40"/>
        <v>-1</v>
      </c>
      <c r="M81" s="29">
        <f t="shared" si="40"/>
        <v>0</v>
      </c>
      <c r="N81" s="29">
        <f t="shared" si="40"/>
        <v>-1</v>
      </c>
      <c r="O81" s="29">
        <f t="shared" si="40"/>
        <v>0</v>
      </c>
      <c r="P81" s="29">
        <f t="shared" si="40"/>
        <v>-1</v>
      </c>
      <c r="Q81" s="29">
        <f t="shared" si="40"/>
        <v>0</v>
      </c>
      <c r="R81" s="29"/>
      <c r="S81" s="29">
        <f>COUNTIF(E81:Q81,"&lt;0")</f>
        <v>10</v>
      </c>
    </row>
    <row r="82" spans="2:19" x14ac:dyDescent="0.35">
      <c r="B82" s="29">
        <v>2</v>
      </c>
      <c r="C82" s="29"/>
      <c r="D82" s="29"/>
      <c r="E82" s="29"/>
      <c r="F82" s="29">
        <f t="shared" ref="F82:Q82" si="41">F$9-E$12</f>
        <v>-2</v>
      </c>
      <c r="G82" s="29">
        <f t="shared" si="41"/>
        <v>-2</v>
      </c>
      <c r="H82" s="29">
        <f t="shared" si="41"/>
        <v>-2</v>
      </c>
      <c r="I82" s="29">
        <f t="shared" si="41"/>
        <v>-2</v>
      </c>
      <c r="J82" s="29">
        <f t="shared" si="41"/>
        <v>-1</v>
      </c>
      <c r="K82" s="29">
        <f t="shared" si="41"/>
        <v>-1</v>
      </c>
      <c r="L82" s="29">
        <f t="shared" si="41"/>
        <v>-1</v>
      </c>
      <c r="M82" s="29">
        <f t="shared" si="41"/>
        <v>-1</v>
      </c>
      <c r="N82" s="29">
        <f t="shared" si="41"/>
        <v>0</v>
      </c>
      <c r="O82" s="29">
        <f t="shared" si="41"/>
        <v>-1</v>
      </c>
      <c r="P82" s="29">
        <f t="shared" si="41"/>
        <v>0</v>
      </c>
      <c r="Q82" s="29">
        <f t="shared" si="41"/>
        <v>-1</v>
      </c>
      <c r="R82" s="29"/>
      <c r="S82" s="29">
        <f t="shared" ref="S82:S93" si="42">COUNTIF(E82:Q82,"&lt;0")</f>
        <v>10</v>
      </c>
    </row>
    <row r="83" spans="2:19" x14ac:dyDescent="0.35">
      <c r="B83" s="29">
        <v>3</v>
      </c>
      <c r="C83" s="29"/>
      <c r="D83" s="29"/>
      <c r="E83" s="29"/>
      <c r="F83" s="29"/>
      <c r="G83" s="29">
        <f t="shared" ref="G83:Q83" si="43">G$9-E$12</f>
        <v>-2</v>
      </c>
      <c r="H83" s="29">
        <f t="shared" si="43"/>
        <v>-2</v>
      </c>
      <c r="I83" s="29">
        <f t="shared" si="43"/>
        <v>-2</v>
      </c>
      <c r="J83" s="29">
        <f t="shared" si="43"/>
        <v>-2</v>
      </c>
      <c r="K83" s="29">
        <f t="shared" si="43"/>
        <v>-1</v>
      </c>
      <c r="L83" s="29">
        <f t="shared" si="43"/>
        <v>-1</v>
      </c>
      <c r="M83" s="29">
        <f t="shared" si="43"/>
        <v>-1</v>
      </c>
      <c r="N83" s="29">
        <f t="shared" si="43"/>
        <v>-1</v>
      </c>
      <c r="O83" s="29">
        <f t="shared" si="43"/>
        <v>0</v>
      </c>
      <c r="P83" s="29">
        <f t="shared" si="43"/>
        <v>-1</v>
      </c>
      <c r="Q83" s="29">
        <f t="shared" si="43"/>
        <v>0</v>
      </c>
      <c r="R83" s="29"/>
      <c r="S83" s="29">
        <f t="shared" si="42"/>
        <v>9</v>
      </c>
    </row>
    <row r="84" spans="2:19" x14ac:dyDescent="0.35">
      <c r="B84" s="29">
        <v>4</v>
      </c>
      <c r="C84" s="29"/>
      <c r="D84" s="29"/>
      <c r="E84" s="29"/>
      <c r="F84" s="29"/>
      <c r="G84" s="29"/>
      <c r="H84" s="29">
        <f t="shared" ref="H84:Q84" si="44">H$9-E$12</f>
        <v>-2</v>
      </c>
      <c r="I84" s="29">
        <f t="shared" si="44"/>
        <v>-2</v>
      </c>
      <c r="J84" s="29">
        <f t="shared" si="44"/>
        <v>-2</v>
      </c>
      <c r="K84" s="29">
        <f t="shared" si="44"/>
        <v>-2</v>
      </c>
      <c r="L84" s="29">
        <f t="shared" si="44"/>
        <v>-1</v>
      </c>
      <c r="M84" s="29">
        <f t="shared" si="44"/>
        <v>-1</v>
      </c>
      <c r="N84" s="29">
        <f t="shared" si="44"/>
        <v>-1</v>
      </c>
      <c r="O84" s="29">
        <f t="shared" si="44"/>
        <v>-1</v>
      </c>
      <c r="P84" s="29">
        <f t="shared" si="44"/>
        <v>0</v>
      </c>
      <c r="Q84" s="29">
        <f t="shared" si="44"/>
        <v>-1</v>
      </c>
      <c r="R84" s="29"/>
      <c r="S84" s="29">
        <f t="shared" si="42"/>
        <v>9</v>
      </c>
    </row>
    <row r="85" spans="2:19" x14ac:dyDescent="0.35">
      <c r="B85" s="29">
        <v>5</v>
      </c>
      <c r="C85" s="29"/>
      <c r="D85" s="29"/>
      <c r="E85" s="29"/>
      <c r="F85" s="29"/>
      <c r="G85" s="29"/>
      <c r="H85" s="29"/>
      <c r="I85" s="29">
        <f t="shared" ref="I85:Q85" si="45">I$9-E$12</f>
        <v>-2</v>
      </c>
      <c r="J85" s="29">
        <f t="shared" si="45"/>
        <v>-2</v>
      </c>
      <c r="K85" s="29">
        <f t="shared" si="45"/>
        <v>-2</v>
      </c>
      <c r="L85" s="29">
        <f t="shared" si="45"/>
        <v>-2</v>
      </c>
      <c r="M85" s="29">
        <f t="shared" si="45"/>
        <v>-1</v>
      </c>
      <c r="N85" s="29">
        <f t="shared" si="45"/>
        <v>-1</v>
      </c>
      <c r="O85" s="29">
        <f t="shared" si="45"/>
        <v>-1</v>
      </c>
      <c r="P85" s="29">
        <f t="shared" si="45"/>
        <v>-1</v>
      </c>
      <c r="Q85" s="29">
        <f t="shared" si="45"/>
        <v>0</v>
      </c>
      <c r="R85" s="29"/>
      <c r="S85" s="29">
        <f t="shared" si="42"/>
        <v>8</v>
      </c>
    </row>
    <row r="86" spans="2:19" x14ac:dyDescent="0.35">
      <c r="B86" s="29">
        <v>6</v>
      </c>
      <c r="C86" s="29"/>
      <c r="D86" s="29"/>
      <c r="E86" s="29"/>
      <c r="F86" s="29"/>
      <c r="G86" s="29"/>
      <c r="H86" s="29"/>
      <c r="I86" s="29"/>
      <c r="J86" s="29">
        <f t="shared" ref="J86:Q86" si="46">J$9-E$12</f>
        <v>-2</v>
      </c>
      <c r="K86" s="29">
        <f t="shared" si="46"/>
        <v>-2</v>
      </c>
      <c r="L86" s="29">
        <f t="shared" si="46"/>
        <v>-2</v>
      </c>
      <c r="M86" s="29">
        <f t="shared" si="46"/>
        <v>-2</v>
      </c>
      <c r="N86" s="29">
        <f t="shared" si="46"/>
        <v>-1</v>
      </c>
      <c r="O86" s="29">
        <f t="shared" si="46"/>
        <v>-1</v>
      </c>
      <c r="P86" s="29">
        <f t="shared" si="46"/>
        <v>-1</v>
      </c>
      <c r="Q86" s="29">
        <f t="shared" si="46"/>
        <v>-1</v>
      </c>
      <c r="R86" s="29"/>
      <c r="S86" s="29">
        <f t="shared" si="42"/>
        <v>8</v>
      </c>
    </row>
    <row r="87" spans="2:19" x14ac:dyDescent="0.35">
      <c r="B87" s="29">
        <v>7</v>
      </c>
      <c r="C87" s="29"/>
      <c r="D87" s="29"/>
      <c r="E87" s="29"/>
      <c r="F87" s="29"/>
      <c r="G87" s="29"/>
      <c r="H87" s="29"/>
      <c r="I87" s="29"/>
      <c r="J87" s="29"/>
      <c r="K87" s="29">
        <f t="shared" ref="K87:Q87" si="47">K$9-E$12</f>
        <v>-2</v>
      </c>
      <c r="L87" s="29">
        <f t="shared" si="47"/>
        <v>-2</v>
      </c>
      <c r="M87" s="29">
        <f t="shared" si="47"/>
        <v>-2</v>
      </c>
      <c r="N87" s="29">
        <f t="shared" si="47"/>
        <v>-2</v>
      </c>
      <c r="O87" s="29">
        <f t="shared" si="47"/>
        <v>-1</v>
      </c>
      <c r="P87" s="29">
        <f t="shared" si="47"/>
        <v>-1</v>
      </c>
      <c r="Q87" s="29">
        <f t="shared" si="47"/>
        <v>-1</v>
      </c>
      <c r="R87" s="29"/>
      <c r="S87" s="29">
        <f t="shared" si="42"/>
        <v>7</v>
      </c>
    </row>
    <row r="88" spans="2:19" x14ac:dyDescent="0.35">
      <c r="B88" s="29">
        <v>8</v>
      </c>
      <c r="C88" s="29"/>
      <c r="D88" s="29"/>
      <c r="E88" s="29"/>
      <c r="F88" s="29"/>
      <c r="G88" s="29"/>
      <c r="H88" s="29"/>
      <c r="I88" s="29"/>
      <c r="J88" s="29"/>
      <c r="K88" s="29"/>
      <c r="L88" s="29">
        <f t="shared" ref="L88:Q88" si="48">L$9-E$12</f>
        <v>-2</v>
      </c>
      <c r="M88" s="29">
        <f t="shared" si="48"/>
        <v>-2</v>
      </c>
      <c r="N88" s="29">
        <f t="shared" si="48"/>
        <v>-2</v>
      </c>
      <c r="O88" s="29">
        <f t="shared" si="48"/>
        <v>-2</v>
      </c>
      <c r="P88" s="29">
        <f t="shared" si="48"/>
        <v>-1</v>
      </c>
      <c r="Q88" s="29">
        <f t="shared" si="48"/>
        <v>-1</v>
      </c>
      <c r="R88" s="29"/>
      <c r="S88" s="29">
        <f t="shared" si="42"/>
        <v>6</v>
      </c>
    </row>
    <row r="89" spans="2:19" x14ac:dyDescent="0.35">
      <c r="B89" s="29">
        <v>9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>
        <f>M$9-E$12</f>
        <v>-2</v>
      </c>
      <c r="N89" s="29">
        <f>N$9-F$12</f>
        <v>-2</v>
      </c>
      <c r="O89" s="29">
        <f>O$9-G$12</f>
        <v>-2</v>
      </c>
      <c r="P89" s="29">
        <f>P$9-H$12</f>
        <v>-2</v>
      </c>
      <c r="Q89" s="29">
        <f>Q$9-I$12</f>
        <v>-1</v>
      </c>
      <c r="R89" s="29"/>
      <c r="S89" s="29">
        <f t="shared" si="42"/>
        <v>5</v>
      </c>
    </row>
    <row r="90" spans="2:19" x14ac:dyDescent="0.35">
      <c r="B90" s="29">
        <v>10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>
        <f>N$9-E$12</f>
        <v>-2</v>
      </c>
      <c r="O90" s="29">
        <f>O$9-F$12</f>
        <v>-2</v>
      </c>
      <c r="P90" s="29">
        <f>P$9-G$12</f>
        <v>-2</v>
      </c>
      <c r="Q90" s="29">
        <f>Q$9-H$12</f>
        <v>-2</v>
      </c>
      <c r="R90" s="29"/>
      <c r="S90" s="29">
        <f t="shared" si="42"/>
        <v>4</v>
      </c>
    </row>
    <row r="91" spans="2:19" x14ac:dyDescent="0.35">
      <c r="B91" s="29">
        <v>11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>
        <f>O$9-E$12</f>
        <v>-2</v>
      </c>
      <c r="P91" s="29">
        <f>P$9-F$12</f>
        <v>-2</v>
      </c>
      <c r="Q91" s="29">
        <f>Q$9-G$12</f>
        <v>-2</v>
      </c>
      <c r="R91" s="29"/>
      <c r="S91" s="29">
        <f t="shared" si="42"/>
        <v>3</v>
      </c>
    </row>
    <row r="92" spans="2:19" x14ac:dyDescent="0.35">
      <c r="B92" s="29">
        <v>12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>
        <f>P$9-E$12</f>
        <v>-2</v>
      </c>
      <c r="Q92" s="29">
        <f>Q$9-F$12</f>
        <v>-2</v>
      </c>
      <c r="R92" s="29"/>
      <c r="S92" s="29">
        <f t="shared" si="42"/>
        <v>2</v>
      </c>
    </row>
    <row r="93" spans="2:19" x14ac:dyDescent="0.35">
      <c r="B93" s="29">
        <v>13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>
        <f>Q$9-E$12</f>
        <v>-2</v>
      </c>
      <c r="R93" s="29"/>
      <c r="S93" s="29">
        <f t="shared" si="42"/>
        <v>1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D6"/>
  <sheetViews>
    <sheetView workbookViewId="0">
      <selection activeCell="L32" sqref="L32"/>
    </sheetView>
  </sheetViews>
  <sheetFormatPr defaultRowHeight="14.5" x14ac:dyDescent="0.35"/>
  <cols>
    <col min="1" max="1" width="13.1796875" customWidth="1"/>
    <col min="2" max="2" width="11" bestFit="1" customWidth="1"/>
  </cols>
  <sheetData>
    <row r="4" spans="1:4" x14ac:dyDescent="0.35">
      <c r="A4" s="1" t="s">
        <v>7</v>
      </c>
      <c r="B4" s="15">
        <v>45209</v>
      </c>
    </row>
    <row r="6" spans="1:4" ht="15.5" x14ac:dyDescent="0.35">
      <c r="A6" t="s">
        <v>8</v>
      </c>
      <c r="B6" s="15">
        <f>B4+(7-(WEEKDAY(B4,13)+1))</f>
        <v>45208</v>
      </c>
      <c r="D6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Mall</vt:lpstr>
      <vt:lpstr>Beräkningar</vt:lpstr>
      <vt:lpstr>Kontroll</vt:lpstr>
      <vt:lpstr>Startdatum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Wiberg</dc:creator>
  <cp:lastModifiedBy>Sandström Elin</cp:lastModifiedBy>
  <dcterms:created xsi:type="dcterms:W3CDTF">2023-10-09T03:33:06Z</dcterms:created>
  <dcterms:modified xsi:type="dcterms:W3CDTF">2023-12-20T14:10:12Z</dcterms:modified>
</cp:coreProperties>
</file>